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Shared\SPD - New Structure\CONTRACT MANAGEMENT\RENEWALS AND EXTENSIONS\TIRES\Continental\"/>
    </mc:Choice>
  </mc:AlternateContent>
  <xr:revisionPtr revIDLastSave="0" documentId="13_ncr:1_{4B73101B-4B34-4E04-BBDE-1861B1BACC47}" xr6:coauthVersionLast="36" xr6:coauthVersionMax="36" xr10:uidLastSave="{00000000-0000-0000-0000-000000000000}"/>
  <bookViews>
    <workbookView xWindow="0" yWindow="0" windowWidth="19200" windowHeight="8025" xr2:uid="{00000000-000D-0000-FFFF-FFFF00000000}"/>
  </bookViews>
  <sheets>
    <sheet name="Confirmation" sheetId="6" r:id="rId1"/>
    <sheet name="Medium Truck" sheetId="1" r:id="rId2"/>
    <sheet name="Passenger &amp; Light Truck" sheetId="2" r:id="rId3"/>
    <sheet name="Specialty Tires" sheetId="3" r:id="rId4"/>
    <sheet name="OTR Tires" sheetId="4" r:id="rId5"/>
  </sheets>
  <externalReferences>
    <externalReference r:id="rId6"/>
  </externalReferences>
  <definedNames>
    <definedName name="_xlnm._FilterDatabase" localSheetId="1" hidden="1">'Medium Truck'!$A$5:$G$5</definedName>
    <definedName name="_xlnm._FilterDatabase" localSheetId="2" hidden="1">'Passenger &amp; Light Truck'!$B$8:$P$1321</definedName>
    <definedName name="_xlnm._FilterDatabase" localSheetId="3" hidden="1">'Specialty Tires'!$A$5:$F$5</definedName>
    <definedName name="_xlnm.Print_Area" localSheetId="0">Confirmation!$A$1:$E$35</definedName>
    <definedName name="_xlnm.Print_Area" localSheetId="1">'Medium Truck'!$A$1:$G$292</definedName>
    <definedName name="_xlnm.Print_Titles" localSheetId="1">'Medium Truck'!$5:$5</definedName>
    <definedName name="_xlnm.Print_Titles" localSheetId="4">'OTR Tires'!$5:$5</definedName>
    <definedName name="_xlnm.Print_Titles" localSheetId="2">'Passenger &amp; Light Truck'!$8:$8</definedName>
    <definedName name="_xlnm.Print_Titles" localSheetId="3">'Specialty Tires'!$5:$5</definedName>
    <definedName name="TableName">"Dummy"</definedName>
    <definedName name="TIREMFG">'[1]lists for drop down choices'!$C$3:$C$23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1" i="1" l="1"/>
  <c r="G290" i="1"/>
  <c r="G288" i="1"/>
  <c r="G287" i="1"/>
  <c r="G286" i="1"/>
  <c r="G285" i="1"/>
  <c r="G282" i="1"/>
  <c r="G281" i="1"/>
  <c r="G280" i="1"/>
  <c r="G279" i="1"/>
  <c r="G278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1" i="1"/>
  <c r="G250" i="1"/>
  <c r="G249" i="1"/>
  <c r="G248" i="1"/>
  <c r="G247" i="1"/>
  <c r="G246" i="1"/>
  <c r="G245" i="1"/>
  <c r="G244" i="1"/>
  <c r="G241" i="1"/>
  <c r="G240" i="1"/>
  <c r="G239" i="1"/>
  <c r="G238" i="1"/>
  <c r="G235" i="1"/>
  <c r="G234" i="1"/>
  <c r="G233" i="1"/>
  <c r="G232" i="1"/>
  <c r="G237" i="1"/>
  <c r="G231" i="1"/>
  <c r="G236" i="1"/>
  <c r="G230" i="1"/>
  <c r="G229" i="1"/>
  <c r="G228" i="1"/>
  <c r="G227" i="1"/>
  <c r="G226" i="1"/>
  <c r="G225" i="1"/>
  <c r="G224" i="1"/>
  <c r="G223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5" i="1"/>
  <c r="G204" i="1"/>
  <c r="G203" i="1"/>
  <c r="G202" i="1"/>
  <c r="G200" i="1"/>
  <c r="G199" i="1"/>
  <c r="G198" i="1"/>
  <c r="G192" i="1"/>
  <c r="G191" i="1"/>
  <c r="G193" i="1"/>
  <c r="G190" i="1"/>
  <c r="G189" i="1"/>
  <c r="G188" i="1"/>
  <c r="G181" i="1"/>
  <c r="G180" i="1"/>
  <c r="G179" i="1"/>
  <c r="G178" i="1"/>
  <c r="G175" i="1"/>
  <c r="G174" i="1"/>
  <c r="G173" i="1"/>
  <c r="G172" i="1"/>
  <c r="G171" i="1"/>
  <c r="G170" i="1"/>
  <c r="G169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0" i="1"/>
  <c r="G139" i="1"/>
  <c r="G138" i="1"/>
  <c r="G137" i="1"/>
  <c r="G134" i="1"/>
  <c r="G133" i="1"/>
  <c r="G132" i="1"/>
  <c r="G131" i="1"/>
  <c r="G130" i="1"/>
  <c r="G129" i="1"/>
  <c r="G128" i="1"/>
  <c r="G127" i="1"/>
  <c r="G126" i="1"/>
  <c r="G125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1" i="1"/>
  <c r="G100" i="1"/>
  <c r="G99" i="1"/>
  <c r="G98" i="1"/>
  <c r="G97" i="1"/>
  <c r="G96" i="1"/>
  <c r="G102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6" i="1"/>
  <c r="G41" i="1"/>
  <c r="G40" i="1"/>
  <c r="G39" i="1"/>
  <c r="G38" i="1"/>
  <c r="G33" i="1"/>
  <c r="G32" i="1"/>
  <c r="G31" i="1"/>
  <c r="G30" i="1"/>
  <c r="G29" i="1"/>
  <c r="G27" i="1"/>
  <c r="G26" i="1"/>
  <c r="G25" i="1"/>
  <c r="G24" i="1"/>
  <c r="G23" i="1"/>
  <c r="G28" i="1"/>
  <c r="G22" i="1"/>
  <c r="G21" i="1"/>
  <c r="G20" i="1"/>
  <c r="G19" i="1"/>
  <c r="G18" i="1"/>
  <c r="G17" i="1"/>
  <c r="G16" i="1"/>
  <c r="G15" i="1"/>
  <c r="G14" i="1"/>
  <c r="G11" i="1"/>
  <c r="G10" i="1"/>
  <c r="G13" i="1"/>
  <c r="G12" i="1"/>
  <c r="G7" i="1"/>
  <c r="N1192" i="2" l="1"/>
  <c r="N568" i="2"/>
  <c r="N670" i="2"/>
  <c r="N528" i="2"/>
  <c r="N282" i="2"/>
  <c r="N912" i="2"/>
  <c r="N976" i="2"/>
  <c r="N1164" i="2"/>
  <c r="N1044" i="2"/>
  <c r="N1010" i="2"/>
  <c r="N642" i="2"/>
  <c r="N931" i="2"/>
  <c r="N806" i="2"/>
  <c r="N739" i="2"/>
  <c r="N223" i="2"/>
  <c r="N529" i="2"/>
  <c r="N494" i="2"/>
  <c r="N353" i="2"/>
  <c r="N716" i="2"/>
  <c r="N891" i="2"/>
  <c r="N1057" i="2"/>
  <c r="N1050" i="2"/>
  <c r="N1113" i="2"/>
  <c r="N27" i="2"/>
  <c r="N77" i="2"/>
  <c r="N78" i="2"/>
  <c r="N66" i="2"/>
  <c r="N57" i="2"/>
  <c r="N64" i="2"/>
  <c r="N174" i="2"/>
  <c r="N190" i="2"/>
  <c r="N95" i="2"/>
  <c r="N166" i="2"/>
  <c r="N161" i="2"/>
  <c r="N127" i="2"/>
  <c r="N134" i="2"/>
  <c r="N11" i="2"/>
  <c r="N10" i="2"/>
  <c r="N15" i="2"/>
  <c r="N20" i="2"/>
  <c r="N13" i="2"/>
  <c r="N23" i="2"/>
  <c r="N16" i="2"/>
  <c r="N29" i="2"/>
  <c r="N18" i="2"/>
  <c r="N46" i="2"/>
  <c r="N33" i="2"/>
  <c r="N69" i="2"/>
  <c r="N24" i="2"/>
  <c r="N35" i="2"/>
  <c r="N96" i="2"/>
  <c r="N151" i="2"/>
  <c r="N214" i="2"/>
  <c r="N37" i="2"/>
  <c r="N128" i="2"/>
  <c r="N38" i="2"/>
  <c r="N123" i="2"/>
  <c r="N25" i="2"/>
  <c r="N36" i="2"/>
  <c r="N90" i="2"/>
  <c r="N162" i="2"/>
  <c r="N237" i="2"/>
  <c r="N163" i="2"/>
  <c r="N108" i="2"/>
  <c r="N216" i="2"/>
  <c r="N305" i="2"/>
  <c r="N179" i="2"/>
  <c r="N107" i="2"/>
  <c r="N199" i="2"/>
  <c r="N315" i="2"/>
  <c r="N39" i="2"/>
  <c r="N67" i="2"/>
  <c r="N101" i="2"/>
  <c r="N91" i="2"/>
  <c r="N100" i="2"/>
  <c r="N76" i="2"/>
  <c r="N47" i="2"/>
  <c r="N70" i="2"/>
  <c r="N102" i="2"/>
  <c r="N68" i="2"/>
  <c r="N71" i="2"/>
  <c r="N116" i="2"/>
  <c r="N79" i="2"/>
  <c r="N152" i="2"/>
  <c r="N171" i="2"/>
  <c r="N201" i="2"/>
  <c r="N150" i="2"/>
  <c r="N141" i="2"/>
  <c r="N175" i="2"/>
  <c r="N176" i="2"/>
  <c r="N180" i="2"/>
  <c r="N219" i="2"/>
  <c r="N366" i="2"/>
  <c r="N274" i="2"/>
  <c r="N217" i="2"/>
  <c r="N359" i="2"/>
  <c r="N456" i="2"/>
  <c r="N22" i="2"/>
  <c r="N14" i="2"/>
  <c r="N21" i="2"/>
  <c r="N12" i="2"/>
  <c r="N19" i="2"/>
  <c r="N17" i="2"/>
  <c r="N26" i="2"/>
  <c r="N30" i="2"/>
  <c r="N34" i="2"/>
  <c r="N32" i="2"/>
  <c r="N228" i="2"/>
  <c r="N45" i="2"/>
  <c r="N54" i="2"/>
  <c r="N113" i="2"/>
  <c r="N31" i="2"/>
  <c r="N48" i="2"/>
  <c r="N139" i="2"/>
  <c r="N584" i="2"/>
  <c r="N83" i="2"/>
  <c r="N72" i="2"/>
  <c r="N65" i="2"/>
  <c r="N251" i="2"/>
  <c r="N457" i="2"/>
  <c r="N295" i="2"/>
  <c r="N84" i="2"/>
  <c r="N400" i="2"/>
  <c r="N534" i="2"/>
  <c r="N238" i="2"/>
  <c r="N393" i="2"/>
  <c r="N269" i="2"/>
  <c r="N308" i="2"/>
  <c r="N537" i="2"/>
  <c r="N647" i="2"/>
  <c r="N433" i="2"/>
  <c r="N715" i="2"/>
  <c r="N704" i="2"/>
  <c r="N458" i="2"/>
  <c r="N464" i="2"/>
  <c r="N55" i="2"/>
  <c r="N104" i="2"/>
  <c r="N1320" i="2"/>
  <c r="N1321" i="2"/>
  <c r="N411" i="2"/>
  <c r="N479" i="2"/>
  <c r="N191" i="2"/>
  <c r="N280" i="2"/>
  <c r="N705" i="2"/>
  <c r="N532" i="2"/>
  <c r="N80" i="2"/>
  <c r="N942" i="2"/>
  <c r="N895" i="2"/>
  <c r="N637" i="2"/>
  <c r="N811" i="2"/>
  <c r="N845" i="2"/>
  <c r="N868" i="2"/>
  <c r="N1030" i="2"/>
  <c r="N689" i="2"/>
  <c r="N937" i="2"/>
  <c r="N1124" i="2"/>
  <c r="N389" i="2"/>
  <c r="N709" i="2"/>
  <c r="N878" i="2"/>
  <c r="N1066" i="2"/>
  <c r="N1180" i="2"/>
  <c r="N1148" i="2"/>
  <c r="N698" i="2"/>
  <c r="N694" i="2"/>
  <c r="N622" i="2"/>
  <c r="N695" i="2"/>
  <c r="N970" i="2"/>
  <c r="N58" i="2"/>
  <c r="N88" i="2"/>
  <c r="N439" i="2"/>
  <c r="N879" i="2"/>
  <c r="N650" i="2"/>
  <c r="N661" i="2"/>
  <c r="N260" i="2"/>
  <c r="N607" i="2"/>
  <c r="N401" i="2"/>
  <c r="N109" i="2"/>
  <c r="N880" i="2"/>
  <c r="N625" i="2"/>
  <c r="N923" i="2"/>
  <c r="N623" i="2"/>
  <c r="N1055" i="2"/>
  <c r="N590" i="2"/>
  <c r="N49" i="2"/>
  <c r="N320" i="2"/>
  <c r="N790" i="2"/>
  <c r="N1032" i="2"/>
  <c r="N40" i="2"/>
  <c r="N147" i="2"/>
  <c r="N598" i="2"/>
  <c r="N903" i="2"/>
  <c r="N962" i="2"/>
  <c r="N1204" i="2"/>
  <c r="N1223" i="2"/>
  <c r="N385" i="2"/>
  <c r="N245" i="2"/>
  <c r="N544" i="2"/>
  <c r="N168" i="2"/>
  <c r="N586" i="2"/>
  <c r="N379" i="2"/>
  <c r="N639" i="2"/>
  <c r="N110" i="2"/>
  <c r="N919" i="2"/>
  <c r="N1033" i="2"/>
  <c r="N1095" i="2"/>
  <c r="N696" i="2"/>
  <c r="N427" i="2"/>
  <c r="N241" i="2"/>
  <c r="N157" i="2"/>
  <c r="N210" i="2"/>
  <c r="N465" i="2"/>
  <c r="N309" i="2"/>
  <c r="N391" i="2"/>
  <c r="N706" i="2"/>
  <c r="N85" i="2"/>
  <c r="N945" i="2"/>
  <c r="N859" i="2"/>
  <c r="N1064" i="2"/>
  <c r="N153" i="2"/>
  <c r="N354" i="2"/>
  <c r="N204" i="2"/>
  <c r="N836" i="2"/>
  <c r="N612" i="2"/>
  <c r="N52" i="2"/>
  <c r="N950" i="2"/>
  <c r="N124" i="2"/>
  <c r="N555" i="2"/>
  <c r="N131" i="2"/>
  <c r="N235" i="2"/>
  <c r="N1013" i="2"/>
  <c r="N992" i="2"/>
  <c r="N954" i="2"/>
  <c r="N261" i="2"/>
  <c r="N220" i="2"/>
  <c r="N812" i="2"/>
  <c r="N654" i="2"/>
  <c r="N221" i="2"/>
  <c r="N135" i="2"/>
  <c r="N429" i="2"/>
  <c r="N114" i="2"/>
  <c r="N471" i="2"/>
  <c r="N1051" i="2"/>
  <c r="N43" i="2"/>
  <c r="N863" i="2"/>
  <c r="N1024" i="2"/>
  <c r="N700" i="2"/>
  <c r="N262" i="2"/>
  <c r="N525" i="2"/>
  <c r="N487" i="2"/>
  <c r="N233" i="2"/>
  <c r="N408" i="2"/>
  <c r="N310" i="2"/>
  <c r="N1264" i="2"/>
  <c r="N1132" i="2"/>
  <c r="N412" i="2"/>
  <c r="N712" i="2"/>
  <c r="N520" i="2"/>
  <c r="N578" i="2"/>
  <c r="N849" i="2"/>
  <c r="N626" i="2"/>
  <c r="N229" i="2"/>
  <c r="N719" i="2"/>
  <c r="N905" i="2"/>
  <c r="N545" i="2"/>
  <c r="N373" i="2"/>
  <c r="N955" i="2"/>
  <c r="N697" i="2"/>
  <c r="N982" i="2"/>
  <c r="N111" i="2"/>
  <c r="N1007" i="2"/>
  <c r="N856" i="2"/>
  <c r="N1212" i="2"/>
  <c r="N93" i="2"/>
  <c r="N375" i="2"/>
  <c r="N1181" i="2"/>
  <c r="N629" i="2"/>
  <c r="N924" i="2"/>
  <c r="N1086" i="2"/>
  <c r="N1125" i="2"/>
  <c r="N402" i="2"/>
  <c r="N370" i="2"/>
  <c r="N1177" i="2"/>
  <c r="N1271" i="2"/>
  <c r="N1018" i="2"/>
  <c r="N1122" i="2"/>
  <c r="N926" i="2"/>
  <c r="N977" i="2"/>
  <c r="N1059" i="2"/>
  <c r="N1178" i="2"/>
  <c r="N816" i="2"/>
  <c r="N1213" i="2"/>
  <c r="N819" i="2"/>
  <c r="N1034" i="2"/>
  <c r="N1076" i="2"/>
  <c r="N702" i="2"/>
  <c r="N723" i="2"/>
  <c r="N978" i="2"/>
  <c r="N1077" i="2"/>
  <c r="N488" i="2"/>
  <c r="N301" i="2"/>
  <c r="N571" i="2"/>
  <c r="N893" i="2"/>
  <c r="N1019" i="2"/>
  <c r="N1028" i="2"/>
  <c r="N975" i="2"/>
  <c r="N1104" i="2"/>
  <c r="N563" i="2"/>
  <c r="N1283" i="2"/>
  <c r="N1251" i="2"/>
  <c r="N1052" i="2"/>
  <c r="N1261" i="2"/>
  <c r="N675" i="2"/>
  <c r="N951" i="2"/>
  <c r="N990" i="2"/>
  <c r="N1126" i="2"/>
  <c r="N952" i="2"/>
  <c r="N600" i="2"/>
  <c r="N1080" i="2"/>
  <c r="N538" i="2"/>
  <c r="N560" i="2"/>
  <c r="N371" i="2"/>
  <c r="N752" i="2"/>
  <c r="N265" i="2"/>
  <c r="N572" i="2"/>
  <c r="N376" i="2"/>
  <c r="N832" i="2"/>
  <c r="N1183" i="2"/>
  <c r="N1109" i="2"/>
  <c r="N738" i="2"/>
  <c r="N968" i="2"/>
  <c r="N372" i="2"/>
  <c r="N776" i="2"/>
  <c r="N1093" i="2"/>
  <c r="N922" i="2"/>
  <c r="N1157" i="2"/>
  <c r="N768" i="2"/>
  <c r="N462" i="2"/>
  <c r="N1140" i="2"/>
  <c r="N266" i="2"/>
  <c r="N956" i="2"/>
  <c r="N1087" i="2"/>
  <c r="N1100" i="2"/>
  <c r="N871" i="2"/>
  <c r="N1167" i="2"/>
  <c r="O1167" i="2"/>
  <c r="N906" i="2"/>
  <c r="N1275" i="2"/>
  <c r="N866" i="2"/>
  <c r="N1195" i="2"/>
  <c r="N1244" i="2"/>
  <c r="N1116" i="2"/>
  <c r="N1318" i="2"/>
  <c r="N887" i="2"/>
  <c r="N726" i="2"/>
  <c r="N747" i="2"/>
  <c r="N896" i="2"/>
  <c r="N1298" i="2"/>
  <c r="N1313" i="2"/>
  <c r="N1141" i="2"/>
  <c r="N1319" i="2"/>
  <c r="N1285" i="2"/>
  <c r="N267" i="2"/>
  <c r="N1235" i="2"/>
  <c r="N1078" i="2"/>
  <c r="N1084" i="2"/>
  <c r="N1162" i="2"/>
  <c r="N1219" i="2"/>
  <c r="N910" i="2"/>
  <c r="N268" i="2"/>
  <c r="N573" i="2"/>
  <c r="N817" i="2"/>
  <c r="N957" i="2"/>
  <c r="N1088" i="2"/>
  <c r="N680" i="2"/>
  <c r="N591" i="2"/>
  <c r="N377" i="2"/>
  <c r="N1159" i="2"/>
  <c r="N1190" i="2"/>
  <c r="N1105" i="2"/>
  <c r="N920" i="2"/>
  <c r="N998" i="2"/>
  <c r="N1287" i="2"/>
  <c r="N1312" i="2"/>
  <c r="N1137" i="2"/>
  <c r="N1098" i="2"/>
  <c r="N780" i="2"/>
  <c r="N1260" i="2"/>
  <c r="N820" i="2"/>
  <c r="N777" i="2"/>
  <c r="N736" i="2"/>
  <c r="N1120" i="2"/>
  <c r="N1153" i="2"/>
  <c r="N886" i="2"/>
  <c r="N913" i="2"/>
  <c r="N1089" i="2"/>
  <c r="N1091" i="2"/>
  <c r="N1106" i="2"/>
  <c r="N821" i="2"/>
  <c r="N681" i="2"/>
  <c r="N724" i="2"/>
  <c r="N979" i="2"/>
  <c r="N1092" i="2"/>
  <c r="N1107" i="2"/>
  <c r="N1101" i="2"/>
  <c r="N1252" i="2"/>
  <c r="N543" i="2"/>
  <c r="N1292" i="2"/>
  <c r="O1292" i="2"/>
  <c r="N1201" i="2"/>
  <c r="N1291" i="2"/>
  <c r="N897" i="2"/>
  <c r="N943" i="2"/>
  <c r="O943" i="2"/>
  <c r="N822" i="2"/>
  <c r="N1131" i="2"/>
  <c r="N1186" i="2"/>
  <c r="N1253" i="2"/>
  <c r="N1303" i="2"/>
  <c r="N807" i="2"/>
  <c r="N1217" i="2"/>
  <c r="N1184" i="2"/>
  <c r="N1220" i="2"/>
  <c r="N1224" i="2"/>
  <c r="N1239" i="2"/>
  <c r="N1297" i="2"/>
  <c r="N1268" i="2"/>
  <c r="N1299" i="2"/>
  <c r="N713" i="2"/>
  <c r="N1249" i="2"/>
  <c r="N999" i="2"/>
  <c r="N830" i="2"/>
  <c r="N1160" i="2"/>
  <c r="N1171" i="2"/>
  <c r="N358" i="2"/>
  <c r="N676" i="2"/>
  <c r="N818" i="2"/>
  <c r="N875" i="2"/>
  <c r="N938" i="2"/>
  <c r="N1214" i="2"/>
  <c r="N1265" i="2"/>
  <c r="N1282" i="2"/>
  <c r="N1310" i="2"/>
  <c r="N1099" i="2"/>
  <c r="N1225" i="2"/>
  <c r="N1221" i="2"/>
  <c r="N1302" i="2"/>
  <c r="N1102" i="2"/>
  <c r="N867" i="2"/>
  <c r="N898" i="2"/>
  <c r="N1296" i="2"/>
  <c r="N1142" i="2"/>
  <c r="N939" i="2"/>
  <c r="N1304" i="2"/>
  <c r="N1008" i="2"/>
  <c r="N899" i="2"/>
  <c r="N1254" i="2"/>
  <c r="N1143" i="2"/>
  <c r="N1036" i="2"/>
  <c r="N994" i="2"/>
  <c r="N1216" i="2"/>
  <c r="N1316" i="2"/>
  <c r="N1315" i="2"/>
  <c r="N1308" i="2"/>
  <c r="N1279" i="2"/>
  <c r="N1306" i="2"/>
  <c r="N1311" i="2"/>
  <c r="N940" i="2"/>
  <c r="N1247" i="2"/>
  <c r="N1207" i="2"/>
  <c r="N1262" i="2"/>
  <c r="N900" i="2"/>
  <c r="N1307" i="2"/>
  <c r="O1307" i="2"/>
  <c r="N901" i="2"/>
  <c r="N1103" i="2"/>
  <c r="N902" i="2"/>
  <c r="N941" i="2"/>
  <c r="N1187" i="2"/>
  <c r="O1187" i="2"/>
  <c r="N1179" i="2"/>
  <c r="O1179" i="2"/>
  <c r="N1144" i="2"/>
  <c r="N1168" i="2"/>
  <c r="N1255" i="2"/>
  <c r="N1274" i="2"/>
  <c r="N1060" i="2"/>
  <c r="N1227" i="2"/>
  <c r="N1243" i="2"/>
  <c r="N1284" i="2"/>
  <c r="N1246" i="2"/>
  <c r="N1258" i="2"/>
  <c r="N1240" i="2"/>
  <c r="N1278" i="2"/>
  <c r="N1021" i="2"/>
  <c r="N1293" i="2"/>
  <c r="N1305" i="2"/>
  <c r="N1139" i="2"/>
  <c r="N1081" i="2"/>
  <c r="N1020" i="2"/>
  <c r="N936" i="2"/>
  <c r="N964" i="2"/>
  <c r="N1290" i="2"/>
  <c r="N1199" i="2"/>
  <c r="N1022" i="2"/>
  <c r="N769" i="2"/>
  <c r="N1228" i="2"/>
  <c r="N1191" i="2"/>
  <c r="N1149" i="2"/>
  <c r="N1193" i="2"/>
  <c r="N1266" i="2"/>
  <c r="N737" i="2"/>
  <c r="N984" i="2"/>
  <c r="N194" i="2"/>
  <c r="N192" i="2"/>
  <c r="N283" i="2"/>
  <c r="N687" i="2"/>
  <c r="N444" i="2"/>
  <c r="N946" i="2"/>
  <c r="N969" i="2"/>
  <c r="N589" i="2"/>
  <c r="N873" i="2"/>
  <c r="N321" i="2"/>
  <c r="N256" i="2"/>
  <c r="N271" i="2"/>
  <c r="N828" i="2"/>
  <c r="N518" i="2"/>
  <c r="N399" i="2"/>
  <c r="N506" i="2"/>
  <c r="N469" i="2"/>
  <c r="N786" i="2"/>
  <c r="O786" i="2"/>
  <c r="N771" i="2"/>
  <c r="N1174" i="2"/>
  <c r="N1237" i="2"/>
  <c r="N1172" i="2"/>
  <c r="O1172" i="2"/>
  <c r="N908" i="2"/>
  <c r="N1118" i="2"/>
  <c r="N1226" i="2"/>
  <c r="O1226" i="2"/>
  <c r="N846" i="2"/>
  <c r="N987" i="2"/>
  <c r="N1245" i="2"/>
  <c r="O1245" i="2"/>
  <c r="N1238" i="2"/>
  <c r="O1238" i="2"/>
  <c r="N499" i="2"/>
  <c r="N246" i="2"/>
  <c r="N1233" i="2"/>
  <c r="N1314" i="2"/>
  <c r="N682" i="2"/>
  <c r="N693" i="2"/>
  <c r="N876" i="2"/>
  <c r="N1169" i="2"/>
  <c r="N1317" i="2"/>
  <c r="N1208" i="2"/>
  <c r="N1150" i="2"/>
  <c r="N710" i="2"/>
  <c r="N1272" i="2"/>
  <c r="N1277" i="2"/>
  <c r="N1242" i="2"/>
  <c r="N327" i="2"/>
  <c r="N803" i="2"/>
  <c r="N699" i="2"/>
  <c r="N932" i="2"/>
  <c r="N1205" i="2"/>
  <c r="N1025" i="2"/>
  <c r="N293" i="2"/>
  <c r="N748" i="2"/>
  <c r="N1166" i="2"/>
  <c r="N730" i="2"/>
  <c r="N1147" i="2"/>
  <c r="N1295" i="2"/>
  <c r="N717" i="2"/>
  <c r="N574" i="2"/>
  <c r="N850" i="2"/>
  <c r="N690" i="2"/>
  <c r="N1218" i="2"/>
  <c r="N1185" i="2"/>
  <c r="N1267" i="2"/>
  <c r="N500" i="2"/>
  <c r="N877" i="2"/>
  <c r="N833" i="2"/>
  <c r="N847" i="2"/>
  <c r="N823" i="2"/>
  <c r="N853" i="2"/>
  <c r="O853" i="2"/>
  <c r="N782" i="2"/>
  <c r="N569" i="2"/>
  <c r="N711" i="2"/>
  <c r="N824" i="2"/>
  <c r="N648" i="2"/>
  <c r="N784" i="2"/>
  <c r="N688" i="2"/>
  <c r="N561" i="2"/>
  <c r="N1006" i="2"/>
  <c r="N911" i="2"/>
  <c r="N825" i="2"/>
  <c r="N450" i="2"/>
  <c r="N542" i="2"/>
  <c r="N360" i="2"/>
  <c r="N485" i="2"/>
  <c r="N292" i="2"/>
  <c r="N404" i="2"/>
  <c r="N275" i="2"/>
  <c r="N480" i="2"/>
  <c r="N608" i="2"/>
  <c r="N422" i="2"/>
  <c r="N409" i="2"/>
  <c r="N707" i="2"/>
  <c r="N754" i="2"/>
  <c r="N466" i="2"/>
  <c r="N511" i="2"/>
  <c r="N512" i="2"/>
  <c r="N630" i="2"/>
  <c r="N564" i="2"/>
  <c r="N395" i="2"/>
  <c r="N332" i="2"/>
  <c r="N296" i="2"/>
  <c r="N339" i="2"/>
  <c r="N616" i="2"/>
  <c r="N663" i="2"/>
  <c r="N592" i="2"/>
  <c r="N604" i="2"/>
  <c r="N493" i="2"/>
  <c r="N272" i="2"/>
  <c r="N677" i="2"/>
  <c r="N815" i="2"/>
  <c r="N562" i="2"/>
  <c r="N579" i="2"/>
  <c r="N678" i="2"/>
  <c r="N743" i="2"/>
  <c r="N580" i="2"/>
  <c r="N601" i="2"/>
  <c r="N627" i="2"/>
  <c r="N651" i="2"/>
  <c r="N869" i="2"/>
  <c r="N539" i="2"/>
  <c r="N691" i="2"/>
  <c r="N652" i="2"/>
  <c r="N602" i="2"/>
  <c r="N503" i="2"/>
  <c r="N839" i="2"/>
  <c r="N985" i="2"/>
  <c r="N1037" i="2"/>
  <c r="N980" i="2"/>
  <c r="N655" i="2"/>
  <c r="N1175" i="2"/>
  <c r="N1194" i="2"/>
  <c r="N249" i="2"/>
  <c r="N1229" i="2"/>
  <c r="N1114" i="2"/>
  <c r="N1256" i="2"/>
  <c r="N1067" i="2"/>
  <c r="N1196" i="2"/>
  <c r="N727" i="2"/>
  <c r="N914" i="2"/>
  <c r="N1202" i="2"/>
  <c r="N1288" i="2"/>
  <c r="N1276" i="2"/>
  <c r="N1151" i="2"/>
  <c r="N1230" i="2"/>
  <c r="N1257" i="2"/>
  <c r="N944" i="2"/>
  <c r="N793" i="2"/>
  <c r="N1040" i="2"/>
  <c r="N829" i="2"/>
  <c r="N1234" i="2"/>
  <c r="N653" i="2"/>
  <c r="N105" i="2"/>
  <c r="N118" i="2"/>
  <c r="N143" i="2"/>
  <c r="N106" i="2"/>
  <c r="N92" i="2"/>
  <c r="N98" i="2"/>
  <c r="N181" i="2"/>
  <c r="N41" i="2"/>
  <c r="N1012" i="2"/>
  <c r="N791" i="2"/>
  <c r="N1041" i="2"/>
  <c r="N155" i="2"/>
  <c r="N239" i="2"/>
  <c r="N187" i="2"/>
  <c r="N215" i="2"/>
  <c r="N250" i="2"/>
  <c r="N276" i="2"/>
  <c r="N318" i="2"/>
  <c r="N330" i="2"/>
  <c r="N403" i="2"/>
  <c r="N299" i="2"/>
  <c r="N418" i="2"/>
  <c r="N306" i="2"/>
  <c r="N240" i="2"/>
  <c r="N386" i="2"/>
  <c r="N367" i="2"/>
  <c r="N383" i="2"/>
  <c r="N470" i="2"/>
  <c r="N447" i="2"/>
  <c r="N448" i="2"/>
  <c r="N526" i="2"/>
  <c r="N804" i="2"/>
  <c r="N507" i="2"/>
  <c r="N556" i="2"/>
  <c r="N504" i="2"/>
  <c r="N459" i="2"/>
  <c r="N380" i="2"/>
  <c r="N587" i="2"/>
  <c r="N533" i="2"/>
  <c r="N540" i="2"/>
  <c r="N672" i="2"/>
  <c r="N521" i="2"/>
  <c r="N649" i="2"/>
  <c r="N679" i="2"/>
  <c r="N708" i="2"/>
  <c r="N594" i="2"/>
  <c r="N760" i="2"/>
  <c r="N721" i="2"/>
  <c r="N673" i="2"/>
  <c r="N864" i="2"/>
  <c r="N731" i="2"/>
  <c r="N813" i="2"/>
  <c r="N929" i="2"/>
  <c r="N1011" i="2"/>
  <c r="N993" i="2"/>
  <c r="N1017" i="2"/>
  <c r="N703" i="2"/>
  <c r="N667" i="2"/>
  <c r="N787" i="2"/>
  <c r="N892" i="2"/>
  <c r="N785" i="2"/>
  <c r="N732" i="2"/>
  <c r="N501" i="2"/>
  <c r="N837" i="2"/>
  <c r="N857" i="2"/>
  <c r="N907" i="2"/>
  <c r="N997" i="2"/>
  <c r="N973" i="2"/>
  <c r="N934" i="2"/>
  <c r="N935" i="2"/>
  <c r="N1004" i="2"/>
  <c r="N1043" i="2"/>
  <c r="N1027" i="2"/>
  <c r="N1133" i="2"/>
  <c r="N741" i="2"/>
  <c r="N960" i="2"/>
  <c r="N930" i="2"/>
  <c r="N843" i="2"/>
  <c r="N788" i="2"/>
  <c r="N1070" i="2"/>
  <c r="N1197" i="2"/>
  <c r="N1110" i="2"/>
  <c r="N1048" i="2"/>
  <c r="N883" i="2"/>
  <c r="N1042" i="2"/>
  <c r="N1001" i="2"/>
  <c r="N1058" i="2"/>
  <c r="N1210" i="2"/>
  <c r="N1173" i="2"/>
  <c r="N1211" i="2"/>
  <c r="N1248" i="2"/>
  <c r="N986" i="2"/>
  <c r="N1156" i="2"/>
  <c r="N781" i="2"/>
  <c r="N1085" i="2"/>
  <c r="N1049" i="2"/>
  <c r="N848" i="2"/>
  <c r="N1215" i="2"/>
  <c r="N659" i="2"/>
  <c r="N671" i="2"/>
  <c r="N581" i="2"/>
  <c r="N495" i="2"/>
  <c r="N643" i="2"/>
  <c r="N286" i="2"/>
  <c r="N394" i="2"/>
  <c r="N925" i="2"/>
  <c r="N467" i="2"/>
  <c r="N870" i="2"/>
  <c r="N1046" i="2"/>
  <c r="N603" i="2"/>
  <c r="N247" i="2"/>
  <c r="N559" i="2"/>
  <c r="N270" i="2"/>
  <c r="N130" i="2"/>
  <c r="N224" i="2"/>
  <c r="N236" i="2"/>
  <c r="N200" i="2"/>
  <c r="N344" i="2"/>
  <c r="N287" i="2"/>
  <c r="N368" i="2"/>
  <c r="N551" i="2"/>
  <c r="N632" i="2"/>
  <c r="N635" i="2"/>
  <c r="N865" i="2"/>
  <c r="N640" i="2"/>
  <c r="N613" i="2"/>
  <c r="N766" i="2"/>
  <c r="N733" i="2"/>
  <c r="N783" i="2"/>
  <c r="N802" i="2"/>
  <c r="N759" i="2"/>
  <c r="N792" i="2"/>
  <c r="N915" i="2"/>
  <c r="N885" i="2"/>
  <c r="N958" i="2"/>
  <c r="N1127" i="2"/>
  <c r="N1097" i="2"/>
  <c r="N1129" i="2"/>
  <c r="N808" i="2"/>
  <c r="N701" i="2"/>
  <c r="N840" i="2"/>
  <c r="N966" i="2"/>
  <c r="N881" i="2"/>
  <c r="N927" i="2"/>
  <c r="N953" i="2"/>
  <c r="N1045" i="2"/>
  <c r="N1112" i="2"/>
  <c r="N1063" i="2"/>
  <c r="N1039" i="2"/>
  <c r="N1053" i="2"/>
  <c r="N1065" i="2"/>
  <c r="N1273" i="2"/>
  <c r="N1158" i="2"/>
  <c r="N1188" i="2"/>
  <c r="N1071" i="2"/>
  <c r="N983" i="2"/>
  <c r="N1035" i="2"/>
  <c r="N959" i="2"/>
  <c r="N981" i="2"/>
  <c r="N1014" i="2"/>
  <c r="N1145" i="2"/>
  <c r="N1136" i="2"/>
  <c r="N1083" i="2"/>
  <c r="N1054" i="2"/>
  <c r="N1108" i="2"/>
  <c r="N1165" i="2"/>
  <c r="N1198" i="2"/>
  <c r="N1280" i="2"/>
  <c r="N1300" i="2"/>
  <c r="N1294" i="2"/>
  <c r="N1286" i="2"/>
  <c r="N119" i="2"/>
  <c r="N489" i="2"/>
  <c r="N557" i="2"/>
  <c r="N184" i="2"/>
  <c r="N841" i="2"/>
  <c r="N549" i="2"/>
  <c r="N550" i="2"/>
  <c r="N617" i="2"/>
  <c r="N683" i="2"/>
  <c r="N347" i="2"/>
  <c r="N755" i="2"/>
  <c r="N496" i="2"/>
  <c r="N434" i="2"/>
  <c r="N440" i="2"/>
  <c r="N605" i="2"/>
  <c r="N749" i="2"/>
  <c r="N860" i="2"/>
  <c r="N42" i="2"/>
  <c r="N81" i="2"/>
  <c r="N50" i="2"/>
  <c r="N59" i="2"/>
  <c r="N74" i="2"/>
  <c r="N60" i="2"/>
  <c r="N73" i="2"/>
  <c r="N56" i="2"/>
  <c r="N82" i="2"/>
  <c r="N89" i="2"/>
  <c r="N120" i="2"/>
  <c r="N99" i="2"/>
  <c r="N86" i="2"/>
  <c r="N87" i="2"/>
  <c r="N97" i="2"/>
  <c r="N117" i="2"/>
  <c r="N126" i="2"/>
  <c r="N144" i="2"/>
  <c r="N121" i="2"/>
  <c r="N167" i="2"/>
  <c r="N196" i="2"/>
  <c r="N431" i="2"/>
  <c r="N242" i="2"/>
  <c r="N273" i="2"/>
  <c r="N172" i="2"/>
  <c r="N148" i="2"/>
  <c r="N288" i="2"/>
  <c r="N230" i="2"/>
  <c r="N289" i="2"/>
  <c r="N337" i="2"/>
  <c r="N300" i="2"/>
  <c r="N336" i="2"/>
  <c r="N333" i="2"/>
  <c r="N398" i="2"/>
  <c r="N505" i="2"/>
  <c r="N468" i="2"/>
  <c r="N442" i="2"/>
  <c r="N475" i="2"/>
  <c r="N722" i="2"/>
  <c r="N472" i="2"/>
  <c r="N435" i="2"/>
  <c r="N527" i="2"/>
  <c r="N513" i="2"/>
  <c r="N668" i="2"/>
  <c r="N770" i="2"/>
  <c r="N861" i="2"/>
  <c r="N862" i="2"/>
  <c r="N258" i="2"/>
  <c r="N365" i="2"/>
  <c r="N234" i="2"/>
  <c r="N255" i="2"/>
  <c r="N257" i="2"/>
  <c r="N328" i="2"/>
  <c r="N340" i="2"/>
  <c r="N390" i="2"/>
  <c r="N451" i="2"/>
  <c r="N558" i="2"/>
  <c r="N426" i="2"/>
  <c r="N445" i="2"/>
  <c r="N413" i="2"/>
  <c r="N684" i="2"/>
  <c r="N463" i="2"/>
  <c r="N514" i="2"/>
  <c r="N473" i="2"/>
  <c r="N575" i="2"/>
  <c r="N614" i="2"/>
  <c r="N796" i="2"/>
  <c r="N657" i="2"/>
  <c r="N664" i="2"/>
  <c r="N662" i="2"/>
  <c r="N778" i="2"/>
  <c r="N750" i="2"/>
  <c r="N974" i="2"/>
  <c r="N889" i="2"/>
  <c r="N718" i="2"/>
  <c r="N1082" i="2"/>
  <c r="N1016" i="2"/>
  <c r="N831" i="2"/>
  <c r="N1146" i="2"/>
  <c r="N316" i="2"/>
  <c r="N414" i="2"/>
  <c r="N761" i="2"/>
  <c r="N1072" i="2"/>
  <c r="N1047" i="2"/>
  <c r="N1232" i="2"/>
  <c r="N1152" i="2"/>
  <c r="N1281" i="2"/>
  <c r="N646" i="2"/>
  <c r="N772" i="2"/>
  <c r="N890" i="2"/>
  <c r="N798" i="2"/>
  <c r="N872" i="2"/>
  <c r="N311" i="2"/>
  <c r="N405" i="2"/>
  <c r="N596" i="2"/>
  <c r="N297" i="2"/>
  <c r="N497" i="2"/>
  <c r="N541" i="2"/>
  <c r="N644" i="2"/>
  <c r="N763" i="2"/>
  <c r="N799" i="2"/>
  <c r="N858" i="2"/>
  <c r="N809" i="2"/>
  <c r="N197" i="2"/>
  <c r="N441" i="2"/>
  <c r="N142" i="2"/>
  <c r="N252" i="2"/>
  <c r="N208" i="2"/>
  <c r="N205" i="2"/>
  <c r="N392" i="2"/>
  <c r="N355" i="2"/>
  <c r="N225" i="2"/>
  <c r="N725" i="2"/>
  <c r="N1023" i="2"/>
  <c r="N206" i="2"/>
  <c r="N851" i="2"/>
  <c r="N284" i="2"/>
  <c r="N348" i="2"/>
  <c r="N290" i="2"/>
  <c r="N430" i="2"/>
  <c r="N508" i="2"/>
  <c r="N253" i="2"/>
  <c r="N740" i="2"/>
  <c r="N369" i="2"/>
  <c r="N415" i="2"/>
  <c r="N582" i="2"/>
  <c r="N138" i="2"/>
  <c r="N486" i="2"/>
  <c r="N1073" i="2"/>
  <c r="N352" i="2"/>
  <c r="N894" i="2"/>
  <c r="N302" i="2"/>
  <c r="N303" i="2"/>
  <c r="N173" i="2"/>
  <c r="N322" i="2"/>
  <c r="N396" i="2"/>
  <c r="N132" i="2"/>
  <c r="N207" i="2"/>
  <c r="N185" i="2"/>
  <c r="N145" i="2"/>
  <c r="N182" i="2"/>
  <c r="N158" i="2"/>
  <c r="N188" i="2"/>
  <c r="N243" i="2"/>
  <c r="N122" i="2"/>
  <c r="N140" i="2"/>
  <c r="N178" i="2"/>
  <c r="N183" i="2"/>
  <c r="N156" i="2"/>
  <c r="N170" i="2"/>
  <c r="N232" i="2"/>
  <c r="N244" i="2"/>
  <c r="N259" i="2"/>
  <c r="N325" i="2"/>
  <c r="N291" i="2"/>
  <c r="N277" i="2"/>
  <c r="N298" i="2"/>
  <c r="N319" i="2"/>
  <c r="N312" i="2"/>
  <c r="N263" i="2"/>
  <c r="N334" i="2"/>
  <c r="N294" i="2"/>
  <c r="N307" i="2"/>
  <c r="N349" i="2"/>
  <c r="N428" i="2"/>
  <c r="N502" i="2"/>
  <c r="N423" i="2"/>
  <c r="N498" i="2"/>
  <c r="N350" i="2"/>
  <c r="N416" i="2"/>
  <c r="N474" i="2"/>
  <c r="N547" i="2"/>
  <c r="N417" i="2"/>
  <c r="N509" i="2"/>
  <c r="N397" i="2"/>
  <c r="N606" i="2"/>
  <c r="N618" i="2"/>
  <c r="N552" i="2"/>
  <c r="N492" i="2"/>
  <c r="N452" i="2"/>
  <c r="N619" i="2"/>
  <c r="N460" i="2"/>
  <c r="N522" i="2"/>
  <c r="N692" i="2"/>
  <c r="N510" i="2"/>
  <c r="N844" i="2"/>
  <c r="N335" i="2"/>
  <c r="N345" i="2"/>
  <c r="N362" i="2"/>
  <c r="N356" i="2"/>
  <c r="N490" i="2"/>
  <c r="N515" i="2"/>
  <c r="N519" i="2"/>
  <c r="N484" i="2"/>
  <c r="N535" i="2"/>
  <c r="N597" i="2"/>
  <c r="N641" i="2"/>
  <c r="N1061" i="2"/>
  <c r="N304" i="2"/>
  <c r="N443" i="2"/>
  <c r="N419" i="2"/>
  <c r="N432" i="2"/>
  <c r="N536" i="2"/>
  <c r="N775" i="2"/>
  <c r="N570" i="2"/>
  <c r="N341" i="2"/>
  <c r="N565" i="2"/>
  <c r="N585" i="2"/>
  <c r="N436" i="2"/>
  <c r="N421" i="2"/>
  <c r="N762" i="2"/>
  <c r="N593" i="2"/>
  <c r="N835" i="2"/>
  <c r="N794" i="2"/>
  <c r="N854" i="2"/>
  <c r="N797" i="2"/>
  <c r="N904" i="2"/>
  <c r="N1031" i="2"/>
  <c r="N800" i="2"/>
  <c r="N882" i="2"/>
  <c r="N852" i="2"/>
  <c r="N1074" i="2"/>
  <c r="N1015" i="2"/>
  <c r="N972" i="2"/>
  <c r="N1075" i="2"/>
  <c r="N1121" i="2"/>
  <c r="N1056" i="2"/>
  <c r="N1117" i="2"/>
  <c r="N1068" i="2"/>
  <c r="N1236" i="2"/>
  <c r="N1206" i="2"/>
  <c r="N948" i="2"/>
  <c r="N1029" i="2"/>
  <c r="N991" i="2"/>
  <c r="N1111" i="2"/>
  <c r="N1002" i="2"/>
  <c r="N1069" i="2"/>
  <c r="N996" i="2"/>
  <c r="N1161" i="2"/>
  <c r="N1119" i="2"/>
  <c r="N1309" i="2"/>
  <c r="N1128" i="2"/>
  <c r="N1263" i="2"/>
  <c r="N1222" i="2"/>
  <c r="N1134" i="2"/>
  <c r="N1269" i="2"/>
  <c r="N1241" i="2"/>
  <c r="N1138" i="2"/>
  <c r="N1259" i="2"/>
  <c r="N1209" i="2"/>
  <c r="N1301" i="2"/>
  <c r="N1289" i="2"/>
  <c r="N773" i="2"/>
  <c r="N186" i="2"/>
  <c r="N1154" i="2"/>
  <c r="N1135" i="2"/>
  <c r="N387" i="2"/>
  <c r="N1250" i="2"/>
  <c r="N1130" i="2"/>
  <c r="N988" i="2"/>
  <c r="N989" i="2"/>
  <c r="N971" i="2"/>
  <c r="N751" i="2"/>
  <c r="N1005" i="2"/>
  <c r="N1090" i="2"/>
  <c r="N1115" i="2"/>
  <c r="N963" i="2"/>
  <c r="N1155" i="2"/>
  <c r="N834" i="2"/>
  <c r="N1062" i="2"/>
  <c r="N1038" i="2"/>
  <c r="N805" i="2"/>
  <c r="N1009" i="2"/>
  <c r="N753" i="2"/>
  <c r="N1182" i="2"/>
  <c r="N381" i="2"/>
  <c r="N628" i="2"/>
  <c r="N669" i="2"/>
  <c r="N742" i="2"/>
  <c r="N714" i="2"/>
  <c r="N949" i="2"/>
  <c r="N1079" i="2"/>
  <c r="N530" i="2"/>
  <c r="N388" i="2"/>
  <c r="N633" i="2"/>
  <c r="N446" i="2"/>
  <c r="N884" i="2"/>
  <c r="N177" i="2"/>
  <c r="N477" i="2"/>
  <c r="N553" i="2"/>
  <c r="N599" i="2"/>
  <c r="N631" i="2"/>
  <c r="N115" i="2"/>
  <c r="N61" i="2"/>
  <c r="N62" i="2"/>
  <c r="N51" i="2"/>
  <c r="N226" i="2"/>
  <c r="N198" i="2"/>
  <c r="N1189" i="2"/>
  <c r="N720" i="2"/>
  <c r="N795" i="2"/>
  <c r="N965" i="2"/>
  <c r="N933" i="2"/>
  <c r="N212" i="2"/>
  <c r="N382" i="2"/>
  <c r="N281" i="2"/>
  <c r="N406" i="2"/>
  <c r="N947" i="2"/>
  <c r="N125" i="2"/>
  <c r="O125" i="2"/>
  <c r="N1170" i="2"/>
  <c r="N1203" i="2"/>
  <c r="N916" i="2"/>
  <c r="N159" i="2"/>
  <c r="N609" i="2"/>
  <c r="N1176" i="2"/>
  <c r="N264" i="2"/>
  <c r="N1200" i="2"/>
  <c r="N656" i="2"/>
  <c r="N323" i="2"/>
  <c r="N44" i="2"/>
  <c r="N728" i="2"/>
  <c r="N620" i="2"/>
  <c r="N279" i="2"/>
  <c r="N634" i="2"/>
  <c r="N745" i="2"/>
  <c r="N779" i="2"/>
  <c r="N1000" i="2"/>
  <c r="N1163" i="2"/>
  <c r="N1231" i="2"/>
  <c r="N94" i="2"/>
  <c r="N342" i="2"/>
  <c r="N149" i="2"/>
  <c r="N160" i="2"/>
  <c r="N136" i="2"/>
  <c r="N164" i="2"/>
  <c r="N346" i="2"/>
  <c r="N195" i="2"/>
  <c r="N317" i="2"/>
  <c r="N209" i="2"/>
  <c r="N285" i="2"/>
  <c r="N169" i="2"/>
  <c r="N410" i="2"/>
  <c r="N424" i="2"/>
  <c r="N453" i="2"/>
  <c r="N665" i="2"/>
  <c r="N481" i="2"/>
  <c r="N420" i="2"/>
  <c r="N588" i="2"/>
  <c r="N566" i="2"/>
  <c r="N454" i="2"/>
  <c r="N455" i="2"/>
  <c r="N729" i="2"/>
  <c r="N624" i="2"/>
  <c r="N636" i="2"/>
  <c r="N189" i="2"/>
  <c r="N361" i="2"/>
  <c r="N516" i="2"/>
  <c r="O516" i="2"/>
  <c r="N917" i="2"/>
  <c r="N888" i="2"/>
  <c r="N838" i="2"/>
  <c r="N756" i="2"/>
  <c r="N610" i="2"/>
  <c r="N764" i="2"/>
  <c r="N810" i="2"/>
  <c r="N767" i="2"/>
  <c r="N734" i="2"/>
  <c r="N744" i="2"/>
  <c r="N746" i="2"/>
  <c r="N918" i="2"/>
  <c r="N1003" i="2"/>
  <c r="N909" i="2"/>
  <c r="N961" i="2"/>
  <c r="N967" i="2"/>
  <c r="N1096" i="2"/>
  <c r="N1094" i="2"/>
  <c r="N1123" i="2"/>
  <c r="N517" i="2"/>
  <c r="N425" i="2"/>
  <c r="N554" i="2"/>
  <c r="N482" i="2"/>
  <c r="N645" i="2"/>
  <c r="N576" i="2"/>
  <c r="N546" i="2"/>
  <c r="N666" i="2"/>
  <c r="N621" i="2"/>
  <c r="N758" i="2"/>
  <c r="N757" i="2"/>
  <c r="N660" i="2"/>
  <c r="N789" i="2"/>
  <c r="N774" i="2"/>
  <c r="N801" i="2"/>
  <c r="N842" i="2"/>
  <c r="N1026" i="2"/>
  <c r="N523" i="2"/>
  <c r="N928" i="2"/>
  <c r="N855" i="2"/>
  <c r="N53" i="2"/>
  <c r="N75" i="2"/>
  <c r="N63" i="2"/>
  <c r="N112" i="2"/>
  <c r="N129" i="2"/>
  <c r="N338" i="2"/>
  <c r="N218" i="2"/>
  <c r="N384" i="2"/>
  <c r="N133" i="2"/>
  <c r="N213" i="2"/>
  <c r="N137" i="2"/>
  <c r="N154" i="2"/>
  <c r="N202" i="2"/>
  <c r="N329" i="2"/>
  <c r="N407" i="2"/>
  <c r="N374" i="2"/>
  <c r="N615" i="2"/>
  <c r="N146" i="2"/>
  <c r="N165" i="2"/>
  <c r="N313" i="2"/>
  <c r="N326" i="2"/>
  <c r="N227" i="2"/>
  <c r="N222" i="2"/>
  <c r="N314" i="2"/>
  <c r="N583" i="2"/>
  <c r="N674" i="2"/>
  <c r="N357" i="2"/>
  <c r="N595" i="2"/>
  <c r="N577" i="2"/>
  <c r="N211" i="2"/>
  <c r="N343" i="2"/>
  <c r="N351" i="2"/>
  <c r="N814" i="2"/>
  <c r="N826" i="2"/>
  <c r="N995" i="2"/>
  <c r="N1270" i="2"/>
  <c r="N248" i="2"/>
  <c r="N461" i="2"/>
  <c r="N364" i="2"/>
  <c r="N491" i="2"/>
  <c r="N921" i="2"/>
  <c r="N685" i="2"/>
  <c r="N827" i="2"/>
  <c r="N874" i="2"/>
</calcChain>
</file>

<file path=xl/sharedStrings.xml><?xml version="1.0" encoding="utf-8"?>
<sst xmlns="http://schemas.openxmlformats.org/spreadsheetml/2006/main" count="17135" uniqueCount="5748">
  <si>
    <t>Article</t>
  </si>
  <si>
    <t>Size</t>
  </si>
  <si>
    <t>WT</t>
  </si>
  <si>
    <t>Description</t>
  </si>
  <si>
    <t>Brand</t>
  </si>
  <si>
    <t>LR</t>
  </si>
  <si>
    <t>05686310000</t>
  </si>
  <si>
    <t>11R22.5</t>
  </si>
  <si>
    <t>HSR2</t>
  </si>
  <si>
    <t>05111130000</t>
  </si>
  <si>
    <t>245/70R19.5</t>
  </si>
  <si>
    <t>05122180000</t>
  </si>
  <si>
    <t>225/70R19.5</t>
  </si>
  <si>
    <t>HSR</t>
  </si>
  <si>
    <t>05221460000</t>
  </si>
  <si>
    <t>HDR</t>
  </si>
  <si>
    <t>05210950000</t>
  </si>
  <si>
    <t>11R24.5</t>
  </si>
  <si>
    <t>05111140000</t>
  </si>
  <si>
    <t>05151600000</t>
  </si>
  <si>
    <t>05140450000</t>
  </si>
  <si>
    <t>315/80R22.5</t>
  </si>
  <si>
    <t>HSU2 WT</t>
  </si>
  <si>
    <t>05120980000</t>
  </si>
  <si>
    <t>HSR2 SA</t>
  </si>
  <si>
    <t>05140590000</t>
  </si>
  <si>
    <t>05320080000</t>
  </si>
  <si>
    <t>385/65R22.5</t>
  </si>
  <si>
    <t>HTR2</t>
  </si>
  <si>
    <t>05120880000</t>
  </si>
  <si>
    <t>12R22.5</t>
  </si>
  <si>
    <t>05310170000</t>
  </si>
  <si>
    <t>215/75R17.5</t>
  </si>
  <si>
    <t>05121280000</t>
  </si>
  <si>
    <t>255/70R22.5</t>
  </si>
  <si>
    <t>04714400000</t>
  </si>
  <si>
    <t>10R17.5</t>
  </si>
  <si>
    <t>LSR1</t>
  </si>
  <si>
    <t>05110500000</t>
  </si>
  <si>
    <t>295/60R22.5</t>
  </si>
  <si>
    <t>05121290000</t>
  </si>
  <si>
    <t>275/70R22.5</t>
  </si>
  <si>
    <t>05686350000</t>
  </si>
  <si>
    <t>275/80R22.5</t>
  </si>
  <si>
    <t>295/75R22.5</t>
  </si>
  <si>
    <t>05350150000</t>
  </si>
  <si>
    <t>05230340000</t>
  </si>
  <si>
    <t>05320370000</t>
  </si>
  <si>
    <t>04920070000</t>
  </si>
  <si>
    <t>235/75R17.5</t>
  </si>
  <si>
    <t>05121160000</t>
  </si>
  <si>
    <t>265/70R19.5</t>
  </si>
  <si>
    <t>05310270000</t>
  </si>
  <si>
    <t>05210130000</t>
  </si>
  <si>
    <t>445/50R22.5</t>
  </si>
  <si>
    <t>05220200000</t>
  </si>
  <si>
    <t>05320960000</t>
  </si>
  <si>
    <t>05260080000</t>
  </si>
  <si>
    <t>05320430000</t>
  </si>
  <si>
    <t>05140280000</t>
  </si>
  <si>
    <t>05320260000</t>
  </si>
  <si>
    <t>425/65R22.5</t>
  </si>
  <si>
    <t>05686330000</t>
  </si>
  <si>
    <t>05350090000</t>
  </si>
  <si>
    <t>HTC1</t>
  </si>
  <si>
    <t>05350190000</t>
  </si>
  <si>
    <t>445/65R22.5</t>
  </si>
  <si>
    <t>04120140000</t>
  </si>
  <si>
    <t>05686240000</t>
  </si>
  <si>
    <t>HDL2 DL</t>
  </si>
  <si>
    <t>05110640000</t>
  </si>
  <si>
    <t>04920110000</t>
  </si>
  <si>
    <t>05110580000</t>
  </si>
  <si>
    <t>05110960000</t>
  </si>
  <si>
    <t>05350100000</t>
  </si>
  <si>
    <t>05152990000</t>
  </si>
  <si>
    <t>HSC1</t>
  </si>
  <si>
    <t>05120870000</t>
  </si>
  <si>
    <t>HSR1</t>
  </si>
  <si>
    <t>05211030000</t>
  </si>
  <si>
    <t>04920140000</t>
  </si>
  <si>
    <t>05221620000</t>
  </si>
  <si>
    <t>05686270000</t>
  </si>
  <si>
    <t>05753550000</t>
  </si>
  <si>
    <t>05122930000</t>
  </si>
  <si>
    <t>05120850000</t>
  </si>
  <si>
    <t>05687030000</t>
  </si>
  <si>
    <t>05310190000</t>
  </si>
  <si>
    <t>245/70R17.5</t>
  </si>
  <si>
    <t>05211180000</t>
  </si>
  <si>
    <t>05221410000</t>
  </si>
  <si>
    <t>05350120000</t>
  </si>
  <si>
    <t>GRABBER OA</t>
  </si>
  <si>
    <t>05310420000</t>
  </si>
  <si>
    <t>05140650000</t>
  </si>
  <si>
    <t>305/70R22.5</t>
  </si>
  <si>
    <t>05122460000</t>
  </si>
  <si>
    <t>05260070000</t>
  </si>
  <si>
    <t>05391190000</t>
  </si>
  <si>
    <t>HDO</t>
  </si>
  <si>
    <t>05420030000</t>
  </si>
  <si>
    <t>05122910000</t>
  </si>
  <si>
    <t>05211050000</t>
  </si>
  <si>
    <t>05220420000</t>
  </si>
  <si>
    <t>HDR2</t>
  </si>
  <si>
    <t>05686550000</t>
  </si>
  <si>
    <t>05310180000</t>
  </si>
  <si>
    <t>05686570000</t>
  </si>
  <si>
    <t>10R22.5</t>
  </si>
  <si>
    <t>05153190000</t>
  </si>
  <si>
    <t>05110750000</t>
  </si>
  <si>
    <t>05110840000</t>
  </si>
  <si>
    <t>05686530000</t>
  </si>
  <si>
    <t>05686300000</t>
  </si>
  <si>
    <t>05686950000</t>
  </si>
  <si>
    <t>05990520000</t>
  </si>
  <si>
    <t>05122920000</t>
  </si>
  <si>
    <t>05221270000</t>
  </si>
  <si>
    <t>05220480000</t>
  </si>
  <si>
    <t>04120450000</t>
  </si>
  <si>
    <t>LT225/75R16</t>
  </si>
  <si>
    <t>05211070000</t>
  </si>
  <si>
    <t>285/75R24.5</t>
  </si>
  <si>
    <t>05111220000</t>
  </si>
  <si>
    <t>05686830000</t>
  </si>
  <si>
    <t>S581</t>
  </si>
  <si>
    <t>05122940000</t>
  </si>
  <si>
    <t>05111230000</t>
  </si>
  <si>
    <t>05686840000</t>
  </si>
  <si>
    <t>05211060000</t>
  </si>
  <si>
    <t>05681130000</t>
  </si>
  <si>
    <t>ST250 LP</t>
  </si>
  <si>
    <t>05140390000</t>
  </si>
  <si>
    <t>05210960000</t>
  </si>
  <si>
    <t>05210520000</t>
  </si>
  <si>
    <t>05211080000</t>
  </si>
  <si>
    <t>05211040000</t>
  </si>
  <si>
    <t>05120340000</t>
  </si>
  <si>
    <t>05250330000</t>
  </si>
  <si>
    <t>GRABBER OD</t>
  </si>
  <si>
    <t>05321170000</t>
  </si>
  <si>
    <t>05686560000</t>
  </si>
  <si>
    <t>12R24.5</t>
  </si>
  <si>
    <t>05350140000</t>
  </si>
  <si>
    <t>HCS</t>
  </si>
  <si>
    <t>05350130000</t>
  </si>
  <si>
    <t>04714040000</t>
  </si>
  <si>
    <t>LSR</t>
  </si>
  <si>
    <t>05221450000</t>
  </si>
  <si>
    <t>05110530000</t>
  </si>
  <si>
    <t>05110520000</t>
  </si>
  <si>
    <t>05310280000</t>
  </si>
  <si>
    <t>05310310000</t>
  </si>
  <si>
    <t>05210150000</t>
  </si>
  <si>
    <t>05210160000</t>
  </si>
  <si>
    <t>05153120000</t>
  </si>
  <si>
    <t>05153150000</t>
  </si>
  <si>
    <t>05683940000</t>
  </si>
  <si>
    <t>HDC</t>
  </si>
  <si>
    <t>05687040000</t>
  </si>
  <si>
    <t>HDC1</t>
  </si>
  <si>
    <t>05250950000</t>
  </si>
  <si>
    <t>HDC1 HT</t>
  </si>
  <si>
    <t>05682990000</t>
  </si>
  <si>
    <t>05683750000</t>
  </si>
  <si>
    <t>05211220000</t>
  </si>
  <si>
    <t>HDL2</t>
  </si>
  <si>
    <t>05211230000</t>
  </si>
  <si>
    <t>05211100000</t>
  </si>
  <si>
    <t>05211110000</t>
  </si>
  <si>
    <t>05686870000</t>
  </si>
  <si>
    <t>HDR1</t>
  </si>
  <si>
    <t>05686880000</t>
  </si>
  <si>
    <t>05220410000</t>
  </si>
  <si>
    <t>05221540000</t>
  </si>
  <si>
    <t>05221550000</t>
  </si>
  <si>
    <t>05735590000</t>
  </si>
  <si>
    <t>HDW</t>
  </si>
  <si>
    <t>05230120000</t>
  </si>
  <si>
    <t>05683870000</t>
  </si>
  <si>
    <t>HSC</t>
  </si>
  <si>
    <t>05685990000</t>
  </si>
  <si>
    <t>05686030000</t>
  </si>
  <si>
    <t>05110670000</t>
  </si>
  <si>
    <t>05110660000</t>
  </si>
  <si>
    <t>05682430000</t>
  </si>
  <si>
    <t>05686730000</t>
  </si>
  <si>
    <t>05110780000</t>
  </si>
  <si>
    <t>05110790000</t>
  </si>
  <si>
    <t>05321060000</t>
  </si>
  <si>
    <t>05321250000</t>
  </si>
  <si>
    <t>05110560000</t>
  </si>
  <si>
    <t>05310260000</t>
  </si>
  <si>
    <t>05310350000</t>
  </si>
  <si>
    <t>05210550000</t>
  </si>
  <si>
    <t>05210560000</t>
  </si>
  <si>
    <t>05153170000</t>
  </si>
  <si>
    <t>05153180000</t>
  </si>
  <si>
    <t>05687050000</t>
  </si>
  <si>
    <t>05250810000</t>
  </si>
  <si>
    <t>05683400000</t>
  </si>
  <si>
    <t>05683760000</t>
  </si>
  <si>
    <t>05211240000</t>
  </si>
  <si>
    <t>05211250000</t>
  </si>
  <si>
    <t>05686250000</t>
  </si>
  <si>
    <t>05686260000</t>
  </si>
  <si>
    <t>05211120000</t>
  </si>
  <si>
    <t>05211130000</t>
  </si>
  <si>
    <t>05391200000</t>
  </si>
  <si>
    <t>05686910000</t>
  </si>
  <si>
    <t>05686920000</t>
  </si>
  <si>
    <t>05220430000</t>
  </si>
  <si>
    <t>05230130000</t>
  </si>
  <si>
    <t>05686540000</t>
  </si>
  <si>
    <t>05686000000</t>
  </si>
  <si>
    <t>05686040000</t>
  </si>
  <si>
    <t>05110650000</t>
  </si>
  <si>
    <t>05682440000</t>
  </si>
  <si>
    <t>05686320000</t>
  </si>
  <si>
    <t>05686750000</t>
  </si>
  <si>
    <t>05321070000</t>
  </si>
  <si>
    <t>05321260000</t>
  </si>
  <si>
    <t>05220210000</t>
  </si>
  <si>
    <t>05683890000</t>
  </si>
  <si>
    <t>05320120000</t>
  </si>
  <si>
    <t>HTR</t>
  </si>
  <si>
    <t>05320130000</t>
  </si>
  <si>
    <t>05320200000</t>
  </si>
  <si>
    <t>04755360000</t>
  </si>
  <si>
    <t>04715430000</t>
  </si>
  <si>
    <t>05222240000</t>
  </si>
  <si>
    <t>05210830000</t>
  </si>
  <si>
    <t>05122970000</t>
  </si>
  <si>
    <t>05320440000</t>
  </si>
  <si>
    <t>05230360000</t>
  </si>
  <si>
    <t>05140400000</t>
  </si>
  <si>
    <t>05310340000</t>
  </si>
  <si>
    <t>05223330000</t>
  </si>
  <si>
    <t>05713450000</t>
  </si>
  <si>
    <t>05310120000</t>
  </si>
  <si>
    <t>04755370000</t>
  </si>
  <si>
    <t>05221660000</t>
  </si>
  <si>
    <t>04545300000</t>
  </si>
  <si>
    <t>HTR1</t>
  </si>
  <si>
    <t>05220890000</t>
  </si>
  <si>
    <t>05130160000</t>
  </si>
  <si>
    <t>05210920000</t>
  </si>
  <si>
    <t>05753090000</t>
  </si>
  <si>
    <t>05120330000</t>
  </si>
  <si>
    <t>05350250000</t>
  </si>
  <si>
    <t>HTC</t>
  </si>
  <si>
    <t>05683980000</t>
  </si>
  <si>
    <t>05683770000</t>
  </si>
  <si>
    <t>05210120000</t>
  </si>
  <si>
    <t>05686890000</t>
  </si>
  <si>
    <t>05686900000</t>
  </si>
  <si>
    <t>05220610000</t>
  </si>
  <si>
    <t>05686010000</t>
  </si>
  <si>
    <t>05686050000</t>
  </si>
  <si>
    <t>05110630000</t>
  </si>
  <si>
    <t>05110620000</t>
  </si>
  <si>
    <t>05686340000</t>
  </si>
  <si>
    <t>05120840000</t>
  </si>
  <si>
    <t>05120480000</t>
  </si>
  <si>
    <t>05121120000</t>
  </si>
  <si>
    <t>05686760000</t>
  </si>
  <si>
    <t>05685450000</t>
  </si>
  <si>
    <t xml:space="preserve">275/80R22.5  </t>
  </si>
  <si>
    <t>HSL</t>
  </si>
  <si>
    <t>04755380000</t>
  </si>
  <si>
    <t>285/70R19.5</t>
  </si>
  <si>
    <t>05221800000</t>
  </si>
  <si>
    <t>04715410000</t>
  </si>
  <si>
    <t>05121450000</t>
  </si>
  <si>
    <t>04545330000</t>
  </si>
  <si>
    <t>05220880000</t>
  </si>
  <si>
    <t>05121130000</t>
  </si>
  <si>
    <t>05320420000</t>
  </si>
  <si>
    <t>05230140000</t>
  </si>
  <si>
    <t>05110540000</t>
  </si>
  <si>
    <t>05310250000</t>
  </si>
  <si>
    <t>05153200000</t>
  </si>
  <si>
    <t>05153210000</t>
  </si>
  <si>
    <t>05683990000</t>
  </si>
  <si>
    <t>05683780000</t>
  </si>
  <si>
    <t>05211260000</t>
  </si>
  <si>
    <t>05211310000</t>
  </si>
  <si>
    <t>05686280000</t>
  </si>
  <si>
    <t>05211140000</t>
  </si>
  <si>
    <t>05686930000</t>
  </si>
  <si>
    <t>05686940000</t>
  </si>
  <si>
    <t>05220460000</t>
  </si>
  <si>
    <t>05220470000</t>
  </si>
  <si>
    <t>05686020000</t>
  </si>
  <si>
    <t>05686060000</t>
  </si>
  <si>
    <t>05110610000</t>
  </si>
  <si>
    <t>05110600000</t>
  </si>
  <si>
    <t>05686360000</t>
  </si>
  <si>
    <t>05687020000</t>
  </si>
  <si>
    <t>05686780000</t>
  </si>
  <si>
    <t>05321050000</t>
  </si>
  <si>
    <t>05210580000</t>
  </si>
  <si>
    <t>05210030000</t>
  </si>
  <si>
    <t>05210240000</t>
  </si>
  <si>
    <t>05110040000</t>
  </si>
  <si>
    <t>05110510000</t>
  </si>
  <si>
    <t>05210170000</t>
  </si>
  <si>
    <t>05153230000</t>
  </si>
  <si>
    <t>05211210000</t>
  </si>
  <si>
    <t>05220440000</t>
  </si>
  <si>
    <t>05220450000</t>
  </si>
  <si>
    <t>05220650000</t>
  </si>
  <si>
    <t>05220660000</t>
  </si>
  <si>
    <t>05110950000</t>
  </si>
  <si>
    <t>05321040000</t>
  </si>
  <si>
    <t>05120370000</t>
  </si>
  <si>
    <t>295/80R22.5</t>
  </si>
  <si>
    <t>05121110000</t>
  </si>
  <si>
    <t>05121140000</t>
  </si>
  <si>
    <t>305/70R19.5</t>
  </si>
  <si>
    <t>05725760000</t>
  </si>
  <si>
    <t>HSU1</t>
  </si>
  <si>
    <t>05220060000</t>
  </si>
  <si>
    <t>05230280000</t>
  </si>
  <si>
    <t>05684480000</t>
  </si>
  <si>
    <t>05687000000</t>
  </si>
  <si>
    <t>05120440000</t>
  </si>
  <si>
    <t>05686450000</t>
  </si>
  <si>
    <t>HSU2</t>
  </si>
  <si>
    <t>05721730000</t>
  </si>
  <si>
    <t>365/80R20</t>
  </si>
  <si>
    <t>05723160000</t>
  </si>
  <si>
    <t>05310000000</t>
  </si>
  <si>
    <t>HTL1</t>
  </si>
  <si>
    <t>05753390000</t>
  </si>
  <si>
    <t>05350330000</t>
  </si>
  <si>
    <t>05450010000</t>
  </si>
  <si>
    <t>04140660000</t>
  </si>
  <si>
    <t>8.25R15</t>
  </si>
  <si>
    <t>05716430000</t>
  </si>
  <si>
    <t>9R22.5</t>
  </si>
  <si>
    <t>05310400000</t>
  </si>
  <si>
    <t>05686790000</t>
  </si>
  <si>
    <t>05151590000</t>
  </si>
  <si>
    <t>05250340000</t>
  </si>
  <si>
    <t>05210970000</t>
  </si>
  <si>
    <t>05210980000</t>
  </si>
  <si>
    <t>05310410000</t>
  </si>
  <si>
    <t>05686810000</t>
  </si>
  <si>
    <t>05210990000</t>
  </si>
  <si>
    <t>05111240000</t>
  </si>
  <si>
    <t>05310430000</t>
  </si>
  <si>
    <t>05686820000</t>
  </si>
  <si>
    <t>05211000000</t>
  </si>
  <si>
    <t>05111250000</t>
  </si>
  <si>
    <t>05310440000</t>
  </si>
  <si>
    <t>05686800000</t>
  </si>
  <si>
    <t>05110210000</t>
  </si>
  <si>
    <t>NET</t>
  </si>
  <si>
    <t>Continental</t>
  </si>
  <si>
    <t xml:space="preserve">General </t>
  </si>
  <si>
    <t>Marketing Line</t>
  </si>
  <si>
    <t>Load Range</t>
  </si>
  <si>
    <t>Base price</t>
  </si>
  <si>
    <t>Hybrid HS3</t>
  </si>
  <si>
    <t>HTL2 Eco Plus</t>
  </si>
  <si>
    <t>Hybrid HD3</t>
  </si>
  <si>
    <t>HT</t>
  </si>
  <si>
    <t>RA</t>
  </si>
  <si>
    <t>RD</t>
  </si>
  <si>
    <t>HD</t>
  </si>
  <si>
    <t>HS</t>
  </si>
  <si>
    <t>Coach HA3</t>
  </si>
  <si>
    <t>CityService HA3</t>
  </si>
  <si>
    <t>Conti Coach HA3</t>
  </si>
  <si>
    <t>EcoPlus HD3</t>
  </si>
  <si>
    <t>Conti EcoPlus HT3</t>
  </si>
  <si>
    <t>Conti Hybrid HD3</t>
  </si>
  <si>
    <t>Hybrid HT3</t>
  </si>
  <si>
    <t>Scandinavia HD3</t>
  </si>
  <si>
    <t>Terra HD3</t>
  </si>
  <si>
    <t>Conti Urban HA3</t>
  </si>
  <si>
    <t>CrossTrac HA3</t>
  </si>
  <si>
    <t>HDL ECO PLUS</t>
  </si>
  <si>
    <t>HDL2 DL ECO PLUS</t>
  </si>
  <si>
    <t>HDL2DL ECO PLUS</t>
  </si>
  <si>
    <t>HDL2 ECO PLUS</t>
  </si>
  <si>
    <t>HDL2+ ECO PLUS</t>
  </si>
  <si>
    <t>HDR1 Eco Plus</t>
  </si>
  <si>
    <t>HDR2 ECO PLUS</t>
  </si>
  <si>
    <t>HDW2</t>
  </si>
  <si>
    <t>HSL ECO PLUS</t>
  </si>
  <si>
    <t>HSL1 COACH</t>
  </si>
  <si>
    <t>HSL 2</t>
  </si>
  <si>
    <t>HSL2 Eco Plus</t>
  </si>
  <si>
    <t>HSR2 ECO PLUS</t>
  </si>
  <si>
    <t>HSU2 +</t>
  </si>
  <si>
    <t>HTL ECO PLUS</t>
  </si>
  <si>
    <t>Conti EcoPlus HS3</t>
  </si>
  <si>
    <t>EcoPlus HS3</t>
  </si>
  <si>
    <t>HSL2 +</t>
  </si>
  <si>
    <t>Discount Factor</t>
  </si>
  <si>
    <t>235/65R16C 121/119N VFS</t>
  </si>
  <si>
    <t>VancoFourSeason</t>
  </si>
  <si>
    <t>-</t>
  </si>
  <si>
    <t>E</t>
  </si>
  <si>
    <t>N</t>
  </si>
  <si>
    <t>121/119</t>
  </si>
  <si>
    <t>235/65R16C</t>
  </si>
  <si>
    <t>Mercedes</t>
  </si>
  <si>
    <t>04733580000</t>
  </si>
  <si>
    <t>LT245/75R16 120/116Q TL VFS</t>
  </si>
  <si>
    <t>Q</t>
  </si>
  <si>
    <t>120/116</t>
  </si>
  <si>
    <t>LT245/75R16</t>
  </si>
  <si>
    <t>Dodge</t>
  </si>
  <si>
    <t>04733490000</t>
  </si>
  <si>
    <t>LT215/85R16 115/112Q TL VFS</t>
  </si>
  <si>
    <t>115/112</t>
  </si>
  <si>
    <t>LT215/85R16</t>
  </si>
  <si>
    <t>04733480000</t>
  </si>
  <si>
    <t>225/75R16C 121/120R TL VANCOFS</t>
  </si>
  <si>
    <t>R</t>
  </si>
  <si>
    <t>121/120</t>
  </si>
  <si>
    <t>225/75R16C</t>
  </si>
  <si>
    <t>04733350000</t>
  </si>
  <si>
    <t>205/75R16C 110/108R VANFS</t>
  </si>
  <si>
    <t>D</t>
  </si>
  <si>
    <t>110/108</t>
  </si>
  <si>
    <t>205/75R16C</t>
  </si>
  <si>
    <t>04733290000</t>
  </si>
  <si>
    <t>195/70R15C 104/102RTL VANCO FS</t>
  </si>
  <si>
    <t>104/102</t>
  </si>
  <si>
    <t>195/70R15C</t>
  </si>
  <si>
    <t>04574410000</t>
  </si>
  <si>
    <t>205/65R15C 102/100TTL VANCO FS</t>
  </si>
  <si>
    <t>C</t>
  </si>
  <si>
    <t>T</t>
  </si>
  <si>
    <t>102/100</t>
  </si>
  <si>
    <t>205/65R15C</t>
  </si>
  <si>
    <t>04573210000</t>
  </si>
  <si>
    <t>185/60R15C 94/92T VANCO FS</t>
  </si>
  <si>
    <t>94/92</t>
  </si>
  <si>
    <t>185/60R15C</t>
  </si>
  <si>
    <t>Nissan</t>
  </si>
  <si>
    <t>04512770000</t>
  </si>
  <si>
    <t>285/65R16C 128N VANFS</t>
  </si>
  <si>
    <t>285/65R16C</t>
  </si>
  <si>
    <t>04512400000</t>
  </si>
  <si>
    <t>225/55R17 101H RF VANCO FS</t>
  </si>
  <si>
    <t>RF</t>
  </si>
  <si>
    <t>H</t>
  </si>
  <si>
    <t>225/55R17</t>
  </si>
  <si>
    <t>04512280000</t>
  </si>
  <si>
    <t>LT245/75R16 120/116N TL VFS</t>
  </si>
  <si>
    <t>04510990000</t>
  </si>
  <si>
    <t>235/65R16C 121/119R VFS</t>
  </si>
  <si>
    <t>Ford</t>
  </si>
  <si>
    <t>04510920000</t>
  </si>
  <si>
    <t>215/65R16C 109/107R TL VANCO 2</t>
  </si>
  <si>
    <t>Vanco 2</t>
  </si>
  <si>
    <t>109/107</t>
  </si>
  <si>
    <t>215/65R16C</t>
  </si>
  <si>
    <t>04511620000</t>
  </si>
  <si>
    <t>235/65R17 104T TrueContact</t>
  </si>
  <si>
    <t>TrueContact</t>
  </si>
  <si>
    <t>SL</t>
  </si>
  <si>
    <t>235/65R17</t>
  </si>
  <si>
    <t>15497470000</t>
  </si>
  <si>
    <t>235/65R16 103T TrueContact</t>
  </si>
  <si>
    <t>235/65R16</t>
  </si>
  <si>
    <t>15497460000</t>
  </si>
  <si>
    <t>235/60R18 103H TrueContact</t>
  </si>
  <si>
    <t>235/60R18</t>
  </si>
  <si>
    <t>15497450000</t>
  </si>
  <si>
    <t>235/60R18 103T TrueContact</t>
  </si>
  <si>
    <t>15497440000</t>
  </si>
  <si>
    <t>235/60R17 102T TrueContact</t>
  </si>
  <si>
    <t>235/60R17</t>
  </si>
  <si>
    <t>15497430000</t>
  </si>
  <si>
    <t>235/55R19 101H TrueContact</t>
  </si>
  <si>
    <t>235/55R19</t>
  </si>
  <si>
    <t>15497420000</t>
  </si>
  <si>
    <t>235/55R18 100T TrueContact</t>
  </si>
  <si>
    <t>235/55R18</t>
  </si>
  <si>
    <t>15497400000</t>
  </si>
  <si>
    <t>235/55R17 99T TrueContact</t>
  </si>
  <si>
    <t>235/55R17</t>
  </si>
  <si>
    <t>15497380000</t>
  </si>
  <si>
    <t>225/65R17 102T TrueContact</t>
  </si>
  <si>
    <t>225/65R17</t>
  </si>
  <si>
    <t>15497370000</t>
  </si>
  <si>
    <t>225/65R16 100T TrueContact</t>
  </si>
  <si>
    <t>225/65R16</t>
  </si>
  <si>
    <t>15497360000</t>
  </si>
  <si>
    <t>225/60R17 99H TrueContact</t>
  </si>
  <si>
    <t>225/60R17</t>
  </si>
  <si>
    <t>15497350000</t>
  </si>
  <si>
    <t>225/60R17 99T TrueContact</t>
  </si>
  <si>
    <t>15497340000</t>
  </si>
  <si>
    <t>225/60R16 98H TrueContact</t>
  </si>
  <si>
    <t>225/60R16</t>
  </si>
  <si>
    <t>15497330000</t>
  </si>
  <si>
    <t>225/60R16 98T TrueContact</t>
  </si>
  <si>
    <t>15497320000</t>
  </si>
  <si>
    <t>225/55R19 99H TrueContact</t>
  </si>
  <si>
    <t>225/55R19</t>
  </si>
  <si>
    <t>15497310000</t>
  </si>
  <si>
    <t>225/55R17 97H TrueContact</t>
  </si>
  <si>
    <t>15497300000</t>
  </si>
  <si>
    <t>225/50R18 95T TrueContact</t>
  </si>
  <si>
    <t>225/50R18</t>
  </si>
  <si>
    <t>15497290000</t>
  </si>
  <si>
    <t>225/50R17 94T TrueContact</t>
  </si>
  <si>
    <t>225/50R17</t>
  </si>
  <si>
    <t>15497270000</t>
  </si>
  <si>
    <t>215/65R17 99T TrueContact</t>
  </si>
  <si>
    <t>215/65R17</t>
  </si>
  <si>
    <t>15497240000</t>
  </si>
  <si>
    <t>215/65R16 98H TrueContact</t>
  </si>
  <si>
    <t>215/65R16</t>
  </si>
  <si>
    <t>15497230000</t>
  </si>
  <si>
    <t>215/65R16 98T TrueContact</t>
  </si>
  <si>
    <t>15497220000</t>
  </si>
  <si>
    <t>215/60R17 96T TrueContact</t>
  </si>
  <si>
    <t>215/60R17</t>
  </si>
  <si>
    <t>15497210000</t>
  </si>
  <si>
    <t>215/60R16 95T TrueContact</t>
  </si>
  <si>
    <t>215/60R16</t>
  </si>
  <si>
    <t>15497190000</t>
  </si>
  <si>
    <t>215/55R18 95T TrueContact</t>
  </si>
  <si>
    <t>215/55R18</t>
  </si>
  <si>
    <t>15497180000</t>
  </si>
  <si>
    <t>215/55R17 94T TrueContact</t>
  </si>
  <si>
    <t>215/55R17</t>
  </si>
  <si>
    <t>15497160000</t>
  </si>
  <si>
    <t>215/45R17 87V TrueContact</t>
  </si>
  <si>
    <t>V</t>
  </si>
  <si>
    <t>215/45R17</t>
  </si>
  <si>
    <t>15497150000</t>
  </si>
  <si>
    <t>205/65R16 95T TrueContact</t>
  </si>
  <si>
    <t>205/65R16</t>
  </si>
  <si>
    <t>15497140000</t>
  </si>
  <si>
    <t>205/60R16 92T TrueContact</t>
  </si>
  <si>
    <t>205/60R16</t>
  </si>
  <si>
    <t>15497120000</t>
  </si>
  <si>
    <t>195/65R15 91T TrueContact</t>
  </si>
  <si>
    <t>195/65R15</t>
  </si>
  <si>
    <t>15497080000</t>
  </si>
  <si>
    <t>195/60R15 88T TrueContact</t>
  </si>
  <si>
    <t>195/60R15</t>
  </si>
  <si>
    <t>15497070000</t>
  </si>
  <si>
    <t>185/65R15 88T TrueContact</t>
  </si>
  <si>
    <t>185/65R15</t>
  </si>
  <si>
    <t>15497050000</t>
  </si>
  <si>
    <t xml:space="preserve">255/55R19 111V TerrainContact A/T </t>
  </si>
  <si>
    <t>TerrainContact A/T</t>
  </si>
  <si>
    <t>XL</t>
  </si>
  <si>
    <t>255/55R19</t>
  </si>
  <si>
    <t>15507890000</t>
  </si>
  <si>
    <t xml:space="preserve">255/55R18 109V TerrainContact A/T </t>
  </si>
  <si>
    <t>255/55R18</t>
  </si>
  <si>
    <t>15507880000</t>
  </si>
  <si>
    <t xml:space="preserve">225/60R17 99H TerrainContact A/T </t>
  </si>
  <si>
    <t>15507870000</t>
  </si>
  <si>
    <t xml:space="preserve">285/45R22 114H TerrainContact A/T </t>
  </si>
  <si>
    <t>285/45R22</t>
  </si>
  <si>
    <t>15506950000</t>
  </si>
  <si>
    <t xml:space="preserve">275/60R20 115S TerrainContact A/T </t>
  </si>
  <si>
    <t>S</t>
  </si>
  <si>
    <t>275/60R20</t>
  </si>
  <si>
    <t>15506940000</t>
  </si>
  <si>
    <t xml:space="preserve">275/55R20 113T TerrainContact A/T </t>
  </si>
  <si>
    <t>275/55R20</t>
  </si>
  <si>
    <t>15506930000</t>
  </si>
  <si>
    <t xml:space="preserve">265/50R20 107T TerrainContact A/T </t>
  </si>
  <si>
    <t>265/50R20</t>
  </si>
  <si>
    <t>15506920000</t>
  </si>
  <si>
    <t>275/65R18 116T TerrainContact A/T OWL</t>
  </si>
  <si>
    <t>275/65R18</t>
  </si>
  <si>
    <t>OWL</t>
  </si>
  <si>
    <t>15506910000</t>
  </si>
  <si>
    <t>265/70R18 116S TerrainContact A/T OWL</t>
  </si>
  <si>
    <t>265/70R18</t>
  </si>
  <si>
    <t>15506900000</t>
  </si>
  <si>
    <t xml:space="preserve">265/65R18 114T TerrainContact A/T </t>
  </si>
  <si>
    <t>265/65R18</t>
  </si>
  <si>
    <t>15506890000</t>
  </si>
  <si>
    <t xml:space="preserve">265/60R18 110T TerrainContact A/T </t>
  </si>
  <si>
    <t>265/60R18</t>
  </si>
  <si>
    <t>15506870000</t>
  </si>
  <si>
    <t>255/70R18 113T TerrainContact A/T OWL</t>
  </si>
  <si>
    <t>255/70R18</t>
  </si>
  <si>
    <t>15506860000</t>
  </si>
  <si>
    <t xml:space="preserve">245/60R18 105H TerrainContact A/T </t>
  </si>
  <si>
    <t>245/60R18</t>
  </si>
  <si>
    <t>15506850000</t>
  </si>
  <si>
    <t>265/70R17 115S TerrainContact A/T OWL</t>
  </si>
  <si>
    <t>265/70R17</t>
  </si>
  <si>
    <t>15506840000</t>
  </si>
  <si>
    <t>255/75R17 115S TerrainContact A/T OWL</t>
  </si>
  <si>
    <t>255/75R17</t>
  </si>
  <si>
    <t>15506830000</t>
  </si>
  <si>
    <t>255/65R17 110S TerrainContact A/T OWL</t>
  </si>
  <si>
    <t>255/65R17</t>
  </si>
  <si>
    <t>15506820000</t>
  </si>
  <si>
    <t>245/70R17 110T TerrainContact A/T OWL</t>
  </si>
  <si>
    <t>245/70R17</t>
  </si>
  <si>
    <t>15506810000</t>
  </si>
  <si>
    <t>245/65R17 107T TerrainContact A/T OWL</t>
  </si>
  <si>
    <t>245/65R17</t>
  </si>
  <si>
    <t>15506800000</t>
  </si>
  <si>
    <t>265/75R16 116T TerrainContact A/T OWL</t>
  </si>
  <si>
    <t>265/75R16</t>
  </si>
  <si>
    <t>15506790000</t>
  </si>
  <si>
    <t>265/70R16 112T TerrainContact A/T OWL</t>
  </si>
  <si>
    <t>265/70R16</t>
  </si>
  <si>
    <t>15506770000</t>
  </si>
  <si>
    <t xml:space="preserve">LT285/60R20 125/122S LRE TerrainContact A/T </t>
  </si>
  <si>
    <t>125/122</t>
  </si>
  <si>
    <t>LT285/60R20</t>
  </si>
  <si>
    <t>15506740000</t>
  </si>
  <si>
    <t xml:space="preserve">LT275/65R20 126/123S LRE TerrainContact A/T </t>
  </si>
  <si>
    <t>126/123</t>
  </si>
  <si>
    <t>LT275/65R20</t>
  </si>
  <si>
    <t>15506730000</t>
  </si>
  <si>
    <t xml:space="preserve">LT265/60R20 121/118S LRE TerrainContact A/T </t>
  </si>
  <si>
    <t>121/118</t>
  </si>
  <si>
    <t>LT265/60R20</t>
  </si>
  <si>
    <t>15506720000</t>
  </si>
  <si>
    <t>LT275/70R18 125/122S LRE TerrainContact A/T OWL</t>
  </si>
  <si>
    <t>LT275/70R18</t>
  </si>
  <si>
    <t>15506710000</t>
  </si>
  <si>
    <t>LT275/65R18 123/120S LRE TerrainContact A/T OWL</t>
  </si>
  <si>
    <t>123/120</t>
  </si>
  <si>
    <t>LT275/65R18</t>
  </si>
  <si>
    <t>15506700000</t>
  </si>
  <si>
    <t>LT265/70R18 124/121S LRE TerrainContact A/T OWL</t>
  </si>
  <si>
    <t>124/121</t>
  </si>
  <si>
    <t>LT265/70R18</t>
  </si>
  <si>
    <t>15506690000</t>
  </si>
  <si>
    <t xml:space="preserve">LT315/70R17 121/118S LRE TerrainContact A/T </t>
  </si>
  <si>
    <t>LT315/70R17</t>
  </si>
  <si>
    <t>15506680000</t>
  </si>
  <si>
    <t xml:space="preserve">LT285/70R17 121/118S LRE TerrainContact A/T </t>
  </si>
  <si>
    <t>LT285/70R17</t>
  </si>
  <si>
    <t>15506670000</t>
  </si>
  <si>
    <t>LT265/70R17 121/118S LRE TerrainContact A/T OWL</t>
  </si>
  <si>
    <t>LT265/70R17</t>
  </si>
  <si>
    <t>15506650000</t>
  </si>
  <si>
    <t>LT245/75R17 121/118S LRE TerrainContact A/T OWL</t>
  </si>
  <si>
    <t>LT245/75R17</t>
  </si>
  <si>
    <t>15506640000</t>
  </si>
  <si>
    <t>LT245/70R17 119/116S LRE TerrainContact A/T OWL</t>
  </si>
  <si>
    <t>119/116</t>
  </si>
  <si>
    <t>LT245/70R17</t>
  </si>
  <si>
    <t>15506630000</t>
  </si>
  <si>
    <t xml:space="preserve">LT235/80R17 120/117S LRE TerrainContact A/T </t>
  </si>
  <si>
    <t>120/117</t>
  </si>
  <si>
    <t>LT235/80R17</t>
  </si>
  <si>
    <t>15506610000</t>
  </si>
  <si>
    <t>LT285/75R16 126/123S LRE TerrainContact A/T OWL</t>
  </si>
  <si>
    <t>LT285/75R16</t>
  </si>
  <si>
    <t>15506600000</t>
  </si>
  <si>
    <t>LT265/75R16 123/120S LRE TerrainContact A/T OWL</t>
  </si>
  <si>
    <t>LT265/75R16</t>
  </si>
  <si>
    <t>15506590000</t>
  </si>
  <si>
    <t>LT245/75R16 120/116S LRE TerrainContact A/T OWL</t>
  </si>
  <si>
    <t>15506580000</t>
  </si>
  <si>
    <t>245/50R18 100V FR PURECONTACT</t>
  </si>
  <si>
    <t>PureContact</t>
  </si>
  <si>
    <t>245/50R18</t>
  </si>
  <si>
    <t>15500860000</t>
  </si>
  <si>
    <t>245/40R19 98V XL FR PURCONTACT</t>
  </si>
  <si>
    <t>245/40R19</t>
  </si>
  <si>
    <t>15500850000</t>
  </si>
  <si>
    <t>255/45R19 100V FR PURECONTACT</t>
  </si>
  <si>
    <t>255/45R19</t>
  </si>
  <si>
    <t>15500840000</t>
  </si>
  <si>
    <t>245/45R20 99V FR PURECONTACT</t>
  </si>
  <si>
    <t>245/45R20</t>
  </si>
  <si>
    <t>15498290000</t>
  </si>
  <si>
    <t>245/50R17 99V  FR PURECONTACT</t>
  </si>
  <si>
    <t>245/50R17</t>
  </si>
  <si>
    <t>15498280000</t>
  </si>
  <si>
    <t>225/45R17 91V FR PURECONTACT</t>
  </si>
  <si>
    <t>225/45R17</t>
  </si>
  <si>
    <t>15494410000</t>
  </si>
  <si>
    <t>215/60R16 95H  PURECONTACT</t>
  </si>
  <si>
    <t>15493910000</t>
  </si>
  <si>
    <t>235/50R18 97V FR PURECONTACT</t>
  </si>
  <si>
    <t>235/50R18</t>
  </si>
  <si>
    <t>15493840000</t>
  </si>
  <si>
    <t>245/40R18 97V XL FR PURECONTACT</t>
  </si>
  <si>
    <t>245/40R18</t>
  </si>
  <si>
    <t>15493830000</t>
  </si>
  <si>
    <t>245/45R18 100V XL FR PURECONTACT</t>
  </si>
  <si>
    <t>245/45R18</t>
  </si>
  <si>
    <t>15493820000</t>
  </si>
  <si>
    <t>245/45R17 99V XL FR PURECONTACT</t>
  </si>
  <si>
    <t>245/45R17</t>
  </si>
  <si>
    <t>15493810000</t>
  </si>
  <si>
    <t>225/60R18 100H FR PURECONTACT</t>
  </si>
  <si>
    <t>225/60R18</t>
  </si>
  <si>
    <t>15493800000</t>
  </si>
  <si>
    <t>225/45R18 91V PURECONTACT</t>
  </si>
  <si>
    <t>225/45R18</t>
  </si>
  <si>
    <t>15493790000</t>
  </si>
  <si>
    <t>235/55R18 100V PURECONTACT</t>
  </si>
  <si>
    <t>15493780000</t>
  </si>
  <si>
    <t>235/55R17 99H PURECONTACT</t>
  </si>
  <si>
    <t>15493770000</t>
  </si>
  <si>
    <t>235/50R17 96V FR PURECONTACT</t>
  </si>
  <si>
    <t>235/50R17</t>
  </si>
  <si>
    <t>15493750000</t>
  </si>
  <si>
    <t>235/45R18 94V FR PURECONTACT</t>
  </si>
  <si>
    <t>235/45R18</t>
  </si>
  <si>
    <t>15493740000</t>
  </si>
  <si>
    <t>235/45R17 94H FR PURECONTACT</t>
  </si>
  <si>
    <t>235/45R17</t>
  </si>
  <si>
    <t>15493720000</t>
  </si>
  <si>
    <t>225/55R17 97V  PURECONTACT</t>
  </si>
  <si>
    <t>15493700000</t>
  </si>
  <si>
    <t>225/50R17 98V XL FR PURECONTACT</t>
  </si>
  <si>
    <t>15493670000</t>
  </si>
  <si>
    <t>205/65R16 95H PURECONTACT</t>
  </si>
  <si>
    <t>15493660000</t>
  </si>
  <si>
    <t>225/45R17 91H FR PURECONTACT</t>
  </si>
  <si>
    <t>15493650000</t>
  </si>
  <si>
    <t>215/60R16 95V  PURECONTACT</t>
  </si>
  <si>
    <t>15493640000</t>
  </si>
  <si>
    <t>215/55R17 94V  PURECONTACT</t>
  </si>
  <si>
    <t>15493630000</t>
  </si>
  <si>
    <t>215/55R16 97H XL PURECONTACT</t>
  </si>
  <si>
    <t>215/55R16</t>
  </si>
  <si>
    <t>15493620000</t>
  </si>
  <si>
    <t>215/50R17 95V XL PURECONTACT</t>
  </si>
  <si>
    <t>215/50R17</t>
  </si>
  <si>
    <t>15493610000</t>
  </si>
  <si>
    <t>205/60R16 92V  PURECONTACT</t>
  </si>
  <si>
    <t>15493600000</t>
  </si>
  <si>
    <t>205/60R16 92H PURECONTACT</t>
  </si>
  <si>
    <t>15493590000</t>
  </si>
  <si>
    <t>205/55R16 91V  PURECONTACT</t>
  </si>
  <si>
    <t>205/55R16</t>
  </si>
  <si>
    <t>15493580000</t>
  </si>
  <si>
    <t>205/55R16 91H PURECONTACT</t>
  </si>
  <si>
    <t>15493570000</t>
  </si>
  <si>
    <t>205/50R17 93V XL PURECONTACT</t>
  </si>
  <si>
    <t>205/50R17</t>
  </si>
  <si>
    <t>15493560000</t>
  </si>
  <si>
    <t>195/65R15 91H PURECONTACT</t>
  </si>
  <si>
    <t>15493540000</t>
  </si>
  <si>
    <t>245/40R19 94W FR PROCTX ContiSilent</t>
  </si>
  <si>
    <t>ProContact TX</t>
  </si>
  <si>
    <t>SIL</t>
  </si>
  <si>
    <t>W</t>
  </si>
  <si>
    <t>Hyundai</t>
  </si>
  <si>
    <t>15509310000</t>
  </si>
  <si>
    <t>245/40R19 94W FR PROCTX</t>
  </si>
  <si>
    <t>15509300000</t>
  </si>
  <si>
    <t>255/40R19 100V XL PROCTX VOL ContiSilent</t>
  </si>
  <si>
    <t>255/40R19</t>
  </si>
  <si>
    <t>Volvo</t>
  </si>
  <si>
    <t>15509080000</t>
  </si>
  <si>
    <t>245/45R18 96H FR PROCONTACT TX ContiSilent</t>
  </si>
  <si>
    <t>Buick</t>
  </si>
  <si>
    <t>15508020000</t>
  </si>
  <si>
    <t>235/50R19 99H FR ProContact TX</t>
  </si>
  <si>
    <t>235/50R19</t>
  </si>
  <si>
    <t>Volkswagen</t>
  </si>
  <si>
    <t>15507730000</t>
  </si>
  <si>
    <t>235/55R18 100H PROCONTACT TX</t>
  </si>
  <si>
    <t>15507720000</t>
  </si>
  <si>
    <t>215/65R17 99H ProContact TX</t>
  </si>
  <si>
    <t>15507710000</t>
  </si>
  <si>
    <t>225/50R17 94H PROCONTACT TX AO</t>
  </si>
  <si>
    <t>Audi</t>
  </si>
  <si>
    <t>15504690000</t>
  </si>
  <si>
    <t>245/45R18 96H PROCONTACT TX</t>
  </si>
  <si>
    <t>Chevrolet</t>
  </si>
  <si>
    <t>15503230000</t>
  </si>
  <si>
    <t>185/65R15 88H PROCONTACT TX</t>
  </si>
  <si>
    <t>Kia</t>
  </si>
  <si>
    <t>15502440000</t>
  </si>
  <si>
    <t>205/45R17 88V XL FR PROCONTACT TX</t>
  </si>
  <si>
    <t>205/45R17</t>
  </si>
  <si>
    <t>15502420000</t>
  </si>
  <si>
    <t>225/45R18 95H XL PROCONTACT TX</t>
  </si>
  <si>
    <t>15502240000</t>
  </si>
  <si>
    <t>275/35R19 96W PROCONTACT TX ContiSilent</t>
  </si>
  <si>
    <t>275/35R19</t>
  </si>
  <si>
    <t>15501110000</t>
  </si>
  <si>
    <t>205/55R16 91H PROCONTACT TX</t>
  </si>
  <si>
    <t>15501020000</t>
  </si>
  <si>
    <t>275/35R19 96W PROCONTACT TX</t>
  </si>
  <si>
    <t>15500460000</t>
  </si>
  <si>
    <t>225/45R17 91W PROCONTACT TX</t>
  </si>
  <si>
    <t>15499100000</t>
  </si>
  <si>
    <t>P205/55R16 89V PROCONTACT TX</t>
  </si>
  <si>
    <t>Subaru</t>
  </si>
  <si>
    <t>15498990000</t>
  </si>
  <si>
    <t>245/40R18 93H PROCONTACT TX AO</t>
  </si>
  <si>
    <t>15498760000</t>
  </si>
  <si>
    <t>275/40R19 101W PROCONTACT TX</t>
  </si>
  <si>
    <t>275/40R19</t>
  </si>
  <si>
    <t>15498440000</t>
  </si>
  <si>
    <t>245/45R19 98W PROCONTACT TX</t>
  </si>
  <si>
    <t>245/45R19</t>
  </si>
  <si>
    <t>15498430000</t>
  </si>
  <si>
    <t>195/65R15 91H PROCONTACT TX</t>
  </si>
  <si>
    <t>15498400000</t>
  </si>
  <si>
    <t>245/45R18 100H XL PROCTX AO</t>
  </si>
  <si>
    <t>15498330000</t>
  </si>
  <si>
    <t>215/55R17 94V PROCONTACT TX</t>
  </si>
  <si>
    <t>Fiat</t>
  </si>
  <si>
    <t>15498180000</t>
  </si>
  <si>
    <t>215/60R16 95H PROCONTACT TX</t>
  </si>
  <si>
    <t>15498160000</t>
  </si>
  <si>
    <t>215/50R17 91H PROCONTACT TX</t>
  </si>
  <si>
    <t>Honda</t>
  </si>
  <si>
    <t>15498150000</t>
  </si>
  <si>
    <t>215/60R17 96H ProContact TX</t>
  </si>
  <si>
    <t>Toyota</t>
  </si>
  <si>
    <t>15498140000</t>
  </si>
  <si>
    <t>225/55R17 97H FR ProContact TX SSR MO</t>
  </si>
  <si>
    <t>SSR</t>
  </si>
  <si>
    <t>15497680000</t>
  </si>
  <si>
    <t>245/45R18 100H XL PROCONTACT TX MO</t>
  </si>
  <si>
    <t>BMW</t>
  </si>
  <si>
    <t>15497630000</t>
  </si>
  <si>
    <t>245/45R18 96V PROCONTACT TX</t>
  </si>
  <si>
    <t>15496900000</t>
  </si>
  <si>
    <t>235/50R18 97V PROCONTACT TX</t>
  </si>
  <si>
    <t>15496530000</t>
  </si>
  <si>
    <t>245/40R19 94W PROCONTACT TX</t>
  </si>
  <si>
    <t>15495970000</t>
  </si>
  <si>
    <t>185/50R16 81H PROCONTACT TX</t>
  </si>
  <si>
    <t>185/50R16</t>
  </si>
  <si>
    <t>Smart</t>
  </si>
  <si>
    <t>15495620000</t>
  </si>
  <si>
    <t>205/45R16 83H PROCONTACT TX</t>
  </si>
  <si>
    <t>205/45R16</t>
  </si>
  <si>
    <t>15495610000</t>
  </si>
  <si>
    <t>165/65R15 81T PROCONTACT TX</t>
  </si>
  <si>
    <t>165/65R15</t>
  </si>
  <si>
    <t>15495600000</t>
  </si>
  <si>
    <t>185/60R15 84T PROCONTACT TX</t>
  </si>
  <si>
    <t>185/60R15</t>
  </si>
  <si>
    <t>15495590000</t>
  </si>
  <si>
    <t>15495580000</t>
  </si>
  <si>
    <t>15495550000</t>
  </si>
  <si>
    <t>225/40R18 92H XL PROCONTACT TX</t>
  </si>
  <si>
    <t>225/40R18</t>
  </si>
  <si>
    <t>15494580000</t>
  </si>
  <si>
    <t>225/45R17 91H PROCONTACT TX</t>
  </si>
  <si>
    <t>15494560000</t>
  </si>
  <si>
    <t>235/45R18 94H PROCONTACT TX</t>
  </si>
  <si>
    <t>15494470000</t>
  </si>
  <si>
    <t>215/55R17 94H PROCONTACT TX</t>
  </si>
  <si>
    <t>15494460000</t>
  </si>
  <si>
    <t>215/60R16 95T PROCONTACT TX</t>
  </si>
  <si>
    <t>15494450000</t>
  </si>
  <si>
    <t>235/50R18 97H PROCONTACT TX SSR MOE</t>
  </si>
  <si>
    <t>15494380000</t>
  </si>
  <si>
    <t>205/55R17 91H PROCONTACT TX</t>
  </si>
  <si>
    <t>205/55R17</t>
  </si>
  <si>
    <t>15494310000</t>
  </si>
  <si>
    <t>225/45R18 91V PROCONTACT TX</t>
  </si>
  <si>
    <t>15494290000</t>
  </si>
  <si>
    <t>225/55R18 98H PROCONTACT TX</t>
  </si>
  <si>
    <t>225/55R18</t>
  </si>
  <si>
    <t>Jeep</t>
  </si>
  <si>
    <t>15494230000</t>
  </si>
  <si>
    <t>225/60R18 100H PROCONTACT TX</t>
  </si>
  <si>
    <t>15494220000</t>
  </si>
  <si>
    <t>255/50R19 103V PROCONTACT TX N0</t>
  </si>
  <si>
    <t>255/50R19</t>
  </si>
  <si>
    <t>Porsche</t>
  </si>
  <si>
    <t>15493490000</t>
  </si>
  <si>
    <t>235/55R19 101V PROCONTACT TX N0</t>
  </si>
  <si>
    <t>15493480000</t>
  </si>
  <si>
    <t>255/55R18 105V PROCONTACT TX N0</t>
  </si>
  <si>
    <t>15493470000</t>
  </si>
  <si>
    <t>235/60R18 103V PROCONTACT TX N0</t>
  </si>
  <si>
    <t>15493460000</t>
  </si>
  <si>
    <t>225/40R18 92H XL FR PROCTX AO</t>
  </si>
  <si>
    <t>03575420000</t>
  </si>
  <si>
    <t>225/45R17 91H FR PROCONTACT TX AO</t>
  </si>
  <si>
    <t>03575230000</t>
  </si>
  <si>
    <t>03574540000</t>
  </si>
  <si>
    <t>265/35R20 99H XL PROCONTACT TX AO</t>
  </si>
  <si>
    <t>265/35R20</t>
  </si>
  <si>
    <t>03563200000</t>
  </si>
  <si>
    <t>245/45R18 100V XL FR PROCONTACT TX VOL</t>
  </si>
  <si>
    <t>03544530000</t>
  </si>
  <si>
    <t>225/45R18 91V PROCONTACT RX SSR AR</t>
  </si>
  <si>
    <t>ProContact RX</t>
  </si>
  <si>
    <t>Alfa Romeo</t>
  </si>
  <si>
    <t>15508190000</t>
  </si>
  <si>
    <t>225/50R17 94V PROCRX SSR AR</t>
  </si>
  <si>
    <t>15508180000</t>
  </si>
  <si>
    <t>235/40R19 96W XL PROCONTACT RX T0 SIL</t>
  </si>
  <si>
    <t>ContiSilent</t>
  </si>
  <si>
    <t>235/40R19</t>
  </si>
  <si>
    <t>Tesla</t>
  </si>
  <si>
    <t>15496090000</t>
  </si>
  <si>
    <t>255/35R18 90V FR PROCONTACT RX SSR</t>
  </si>
  <si>
    <t>255/35R18</t>
  </si>
  <si>
    <t>Cadillac</t>
  </si>
  <si>
    <t>15495360000</t>
  </si>
  <si>
    <t>225/40R18 88V FR PROCONTACT RX SSR</t>
  </si>
  <si>
    <t>15495340000</t>
  </si>
  <si>
    <t xml:space="preserve">275/35R19 96W PROCONTACT RX </t>
  </si>
  <si>
    <t>03580470000</t>
  </si>
  <si>
    <t xml:space="preserve">245/40R19 94W PROCONTACT RX </t>
  </si>
  <si>
    <t>03580460000</t>
  </si>
  <si>
    <t>275/35R19 100H PROCGX SSR MOE</t>
  </si>
  <si>
    <t>ProContact GX</t>
  </si>
  <si>
    <t>15501330000</t>
  </si>
  <si>
    <t>245/40R19 98H XL PROCGX SSR *MOE</t>
  </si>
  <si>
    <t>15500600000</t>
  </si>
  <si>
    <t>245/40R19 98H XL FR PROCONTACT GX J</t>
  </si>
  <si>
    <t>Jaguar</t>
  </si>
  <si>
    <t>15500430000</t>
  </si>
  <si>
    <t>225/45R18 95H XL FR PROCONTACT GX J</t>
  </si>
  <si>
    <t>15498120000</t>
  </si>
  <si>
    <t>245/40R18 97H XL FR PROCONTACT GX J</t>
  </si>
  <si>
    <t>15498110000</t>
  </si>
  <si>
    <t>245/40R18 97H XL FR PROCONTACT GX SSR MOE</t>
  </si>
  <si>
    <t>15494340000</t>
  </si>
  <si>
    <t>225/45R18 95H XL FR PROCONTACT GX SSR MOE</t>
  </si>
  <si>
    <t>15494330000</t>
  </si>
  <si>
    <t>235/45R19 95H FR PROCONTACT GX SSR MOE</t>
  </si>
  <si>
    <t>235/45R19</t>
  </si>
  <si>
    <t>15494320000</t>
  </si>
  <si>
    <t>275/40R19 101H FR PROCONT GX SSR MOE</t>
  </si>
  <si>
    <t>15494250000</t>
  </si>
  <si>
    <t>P225/60R17 98T PROCONTACT GX</t>
  </si>
  <si>
    <t>15493520000</t>
  </si>
  <si>
    <t>245/45R19 102H XL FR PROCONTACT GX SSR MOE</t>
  </si>
  <si>
    <t>15489480000</t>
  </si>
  <si>
    <t>245/50R18 100H ProContact GX SSR MOE</t>
  </si>
  <si>
    <t>03575570000</t>
  </si>
  <si>
    <t>225/60R16 98T ProContact EcoPlus WSW</t>
  </si>
  <si>
    <t>ProContact EcoPlus</t>
  </si>
  <si>
    <t>WSW</t>
  </si>
  <si>
    <t>15488530000</t>
  </si>
  <si>
    <t>33X10.5R15 114Q GRABBER X3 SRL</t>
  </si>
  <si>
    <t>GRABBER X3</t>
  </si>
  <si>
    <t>33X10.5R15</t>
  </si>
  <si>
    <t>SRL</t>
  </si>
  <si>
    <t>04506840000</t>
  </si>
  <si>
    <t>General</t>
  </si>
  <si>
    <t xml:space="preserve">37X13.5R20 127Q GRABBER X3 </t>
  </si>
  <si>
    <t>37X13.5R20</t>
  </si>
  <si>
    <t>04506090000</t>
  </si>
  <si>
    <t>37X13.5R20 127Q GRABBER X3 SRL</t>
  </si>
  <si>
    <t>04506080000</t>
  </si>
  <si>
    <t xml:space="preserve">35X12.5R20 121Q GRABBER X3 </t>
  </si>
  <si>
    <t>35X12.5R20</t>
  </si>
  <si>
    <t>04506070000</t>
  </si>
  <si>
    <t>35X12.5R20 121Q GRABBER X3 SRL</t>
  </si>
  <si>
    <t>04506060000</t>
  </si>
  <si>
    <t xml:space="preserve">33X12.5R20 114Q GRABBER X3 </t>
  </si>
  <si>
    <t>33X12.5R20</t>
  </si>
  <si>
    <t>04506050000</t>
  </si>
  <si>
    <t xml:space="preserve">LT305/55R20 121/118Q GRABBER X3 </t>
  </si>
  <si>
    <t>LT305/55R20</t>
  </si>
  <si>
    <t>04506040000</t>
  </si>
  <si>
    <t>LT305/55R20 121/118Q GRABBER X3 SRL</t>
  </si>
  <si>
    <t>04506030000</t>
  </si>
  <si>
    <t xml:space="preserve">LT295/55R20 123/120Q GRABBER X3 </t>
  </si>
  <si>
    <t>LT295/55R20</t>
  </si>
  <si>
    <t>04506010000</t>
  </si>
  <si>
    <t xml:space="preserve">LT295/65R20 129/126Q GRABBER X3 </t>
  </si>
  <si>
    <t>129/126</t>
  </si>
  <si>
    <t>LT295/65R20</t>
  </si>
  <si>
    <t>04506000000</t>
  </si>
  <si>
    <t>LT295/65R20 129/126Q GRABBER X3 SRL</t>
  </si>
  <si>
    <t>04505990000</t>
  </si>
  <si>
    <t xml:space="preserve">LT275/65R20 126/123Q GRABBER X3 </t>
  </si>
  <si>
    <t>04505980000</t>
  </si>
  <si>
    <t>37X12.5R18 128Q GRABBER X3 SRL</t>
  </si>
  <si>
    <t>37X12.5R18</t>
  </si>
  <si>
    <t>04505970000</t>
  </si>
  <si>
    <t xml:space="preserve">35X12.5R18 123Q GRABBER X3 </t>
  </si>
  <si>
    <t>35X12.5R18</t>
  </si>
  <si>
    <t>04505960000</t>
  </si>
  <si>
    <t>35X12.5R18 123Q GRABBER X3 SRL</t>
  </si>
  <si>
    <t>04505950000</t>
  </si>
  <si>
    <t xml:space="preserve">33X12.5R18 118Q GRABBER X3 </t>
  </si>
  <si>
    <t>33X12.5R18</t>
  </si>
  <si>
    <t>04505940000</t>
  </si>
  <si>
    <t>33X12.5R18 118Q GRABBER X3 SRL</t>
  </si>
  <si>
    <t>04505930000</t>
  </si>
  <si>
    <t xml:space="preserve">LT275/65R18 123/120Q GRABBER X3 </t>
  </si>
  <si>
    <t>04505920000</t>
  </si>
  <si>
    <t xml:space="preserve">LT295/70R18 129/126Q GRABBER X3 </t>
  </si>
  <si>
    <t>LT295/70R18</t>
  </si>
  <si>
    <t>04505910000</t>
  </si>
  <si>
    <t xml:space="preserve">LT275/70R18 125/122Q GRABBER X3 </t>
  </si>
  <si>
    <t>04505900000</t>
  </si>
  <si>
    <t>LT275/70R18 125/122Q GRABBER X3 SRL</t>
  </si>
  <si>
    <t>04505890000</t>
  </si>
  <si>
    <t xml:space="preserve">LT265/70R18 124/121Q GRABBER X3 </t>
  </si>
  <si>
    <t>04505880000</t>
  </si>
  <si>
    <t xml:space="preserve">37X12.5R17 124Q GRABBER X3 </t>
  </si>
  <si>
    <t>37X12.5R17</t>
  </si>
  <si>
    <t>04505870000</t>
  </si>
  <si>
    <t>37X12.5R17 124Q GRABBER X3 SRL</t>
  </si>
  <si>
    <t>04505860000</t>
  </si>
  <si>
    <t xml:space="preserve">35X12.5R17 121Q GRABBER X3 </t>
  </si>
  <si>
    <t>35X12.5R17</t>
  </si>
  <si>
    <t>04505850000</t>
  </si>
  <si>
    <t>35X12.5R17 121Q GRABBER X3 SRL</t>
  </si>
  <si>
    <t>04505840000</t>
  </si>
  <si>
    <t xml:space="preserve">33X12.5R17 114Q GRABBER X3 </t>
  </si>
  <si>
    <t>33X12.5R17</t>
  </si>
  <si>
    <t>04505830000</t>
  </si>
  <si>
    <t>33X12.5R17 114Q GRABBER X3 SRL</t>
  </si>
  <si>
    <t>04505820000</t>
  </si>
  <si>
    <t xml:space="preserve">LT315/70R17 121/118Q GRABBER X3 </t>
  </si>
  <si>
    <t>04505810000</t>
  </si>
  <si>
    <t xml:space="preserve">LT295/70R17 121/118Q GRABBER X3 </t>
  </si>
  <si>
    <t>LT295/70R17</t>
  </si>
  <si>
    <t>04505800000</t>
  </si>
  <si>
    <t>LT295/70R17 121/118Q GRABBER X3 SRL</t>
  </si>
  <si>
    <t>04505790000</t>
  </si>
  <si>
    <t>LT285/70R17 121/118Q GRABBER X3 SRL</t>
  </si>
  <si>
    <t>04505780000</t>
  </si>
  <si>
    <t xml:space="preserve">LT265/70R17 121/118Q GRABBER X3 </t>
  </si>
  <si>
    <t>04505770000</t>
  </si>
  <si>
    <t>LT265/70R17 121/118Q GRABBER X3 SRL</t>
  </si>
  <si>
    <t>04505760000</t>
  </si>
  <si>
    <t xml:space="preserve">LT255/75R17 111/108Q GRABBER X3 </t>
  </si>
  <si>
    <t>111/108</t>
  </si>
  <si>
    <t>LT255/75R17</t>
  </si>
  <si>
    <t>04505750000</t>
  </si>
  <si>
    <t xml:space="preserve">LT315/75R16 127/124Q GRABBER X3 </t>
  </si>
  <si>
    <t>127/124</t>
  </si>
  <si>
    <t>LT315/75R16</t>
  </si>
  <si>
    <t>04505730000</t>
  </si>
  <si>
    <t xml:space="preserve">LT285/75R16 126/123Q GRABBER X3 </t>
  </si>
  <si>
    <t>04505720000</t>
  </si>
  <si>
    <t xml:space="preserve">LT265/75R16 123/120Q GRABBER X3 </t>
  </si>
  <si>
    <t>04505710000</t>
  </si>
  <si>
    <t>LT265/75R16 112/109Q GRABBER X3 SRL</t>
  </si>
  <si>
    <t>112/109</t>
  </si>
  <si>
    <t>04505700000</t>
  </si>
  <si>
    <t xml:space="preserve">35X12.5R15 113Q GRABBER X3 </t>
  </si>
  <si>
    <t>35X12.5R15</t>
  </si>
  <si>
    <t>04505680000</t>
  </si>
  <si>
    <t xml:space="preserve">33X12.5R15 108Q GRABBER X3 </t>
  </si>
  <si>
    <t>33X12.5R15</t>
  </si>
  <si>
    <t>04505670000</t>
  </si>
  <si>
    <t xml:space="preserve">31X10.5R15 109Q GRABBER X3  </t>
  </si>
  <si>
    <t>31X10.5R15</t>
  </si>
  <si>
    <t>04505660000</t>
  </si>
  <si>
    <t>255/50R19 107W XL FR GRABB.UHP</t>
  </si>
  <si>
    <t>GRABBER UHP</t>
  </si>
  <si>
    <t>15484090000</t>
  </si>
  <si>
    <t>235/60R18 107V XL FR GRAB. UHP</t>
  </si>
  <si>
    <t>15478900000</t>
  </si>
  <si>
    <t>305/45R22 118V XL FR GRABB.UHP</t>
  </si>
  <si>
    <t>305/45R22</t>
  </si>
  <si>
    <t>15478020000</t>
  </si>
  <si>
    <t>295/50R20 118V XL GRABBER UHP</t>
  </si>
  <si>
    <t>295/50R20</t>
  </si>
  <si>
    <t>15477930000</t>
  </si>
  <si>
    <t>305/40R22 114V XL FR GRABB.UHP</t>
  </si>
  <si>
    <t>305/40R22</t>
  </si>
  <si>
    <t>15477920000</t>
  </si>
  <si>
    <t>275/55R20 117V XL FR GRABB.UHP</t>
  </si>
  <si>
    <t>15477910000</t>
  </si>
  <si>
    <t>295/45R20 114V XL FR GRABB.UHP</t>
  </si>
  <si>
    <t>295/45R20</t>
  </si>
  <si>
    <t>15477900000</t>
  </si>
  <si>
    <t>305/40R23 115V XL FR GRABB.UHP</t>
  </si>
  <si>
    <t>305/40R23</t>
  </si>
  <si>
    <t>15477870000</t>
  </si>
  <si>
    <t>285/50R20 112V FR GRABBER UHP</t>
  </si>
  <si>
    <t>285/50R20</t>
  </si>
  <si>
    <t>15477490000</t>
  </si>
  <si>
    <t>275/55R17 109V FR SL GRABB.UHP</t>
  </si>
  <si>
    <t>275/55R17</t>
  </si>
  <si>
    <t>15477210000</t>
  </si>
  <si>
    <t>255/55R18 109W XL FR GRABB.UHP</t>
  </si>
  <si>
    <t>15477200000</t>
  </si>
  <si>
    <t>255/60R17 106V FR SL GRABB.UHP</t>
  </si>
  <si>
    <t>255/60R17</t>
  </si>
  <si>
    <t>15477170000</t>
  </si>
  <si>
    <t>255/65R16 109H TL SL GRABB.UHP</t>
  </si>
  <si>
    <t>255/65R16</t>
  </si>
  <si>
    <t>15477130000</t>
  </si>
  <si>
    <t>305/35R24 112V XL FR GRABBER UHP</t>
  </si>
  <si>
    <t>305/35R24</t>
  </si>
  <si>
    <t>15447940000</t>
  </si>
  <si>
    <t>255/55R19 111V XL FR GRABB.UHP</t>
  </si>
  <si>
    <t>04501900000</t>
  </si>
  <si>
    <t xml:space="preserve">LT265/75R16 112/109Q FR GRABBER MT </t>
  </si>
  <si>
    <t>GRABBER MT</t>
  </si>
  <si>
    <t>04505620000</t>
  </si>
  <si>
    <t>LT265/75R16 123/120Q FR GRABBER MT</t>
  </si>
  <si>
    <t>04501670000</t>
  </si>
  <si>
    <t xml:space="preserve">255/55R20 107H GRABBER HTS60 </t>
  </si>
  <si>
    <t>GRABBER HTS60</t>
  </si>
  <si>
    <t>255/55R20</t>
  </si>
  <si>
    <t>04505200000</t>
  </si>
  <si>
    <t>LT275/65R18 123/120S LRE GRABBER HTS60 OWL</t>
  </si>
  <si>
    <t>04505190000</t>
  </si>
  <si>
    <t>LT275/70R18 125/122S LRE GRABBER HTS60 OWL</t>
  </si>
  <si>
    <t>04505180000</t>
  </si>
  <si>
    <t>LT265/70R17 121/118S LRE GRABBER HTS60 OWL</t>
  </si>
  <si>
    <t>04505170000</t>
  </si>
  <si>
    <t>LT245/70R17 119/116S LRE GRABBER HTS60 OWL</t>
  </si>
  <si>
    <t>04505160000</t>
  </si>
  <si>
    <t>LT245/75R17 121/118S LRE GRABBER HTS60 OWL</t>
  </si>
  <si>
    <t>04505150000</t>
  </si>
  <si>
    <t xml:space="preserve">LT245/75R17 121/118S LRE GRABBER HTS60 </t>
  </si>
  <si>
    <t>04505140000</t>
  </si>
  <si>
    <t>LT235/80R17 120/117R LRE GRABBER HTS60 OWL</t>
  </si>
  <si>
    <t>04505130000</t>
  </si>
  <si>
    <t>LT265/75R16 123/120R LRE GRABBER HTS60 OWL</t>
  </si>
  <si>
    <t>04505120000</t>
  </si>
  <si>
    <t>LT245/75R16 120/116S LRE GRABBER HTS60 OWL</t>
  </si>
  <si>
    <t>04505100000</t>
  </si>
  <si>
    <t xml:space="preserve">LT245/75R16 120/116S LRE GRABBER HTS60 </t>
  </si>
  <si>
    <t>04505090000</t>
  </si>
  <si>
    <t>LT235/85R16 120/116R LRE GRABBER HTS60 OWL</t>
  </si>
  <si>
    <t>LT235/85R16</t>
  </si>
  <si>
    <t>04505080000</t>
  </si>
  <si>
    <t>31X10.5R15 109R LRC GRABBER HTS60 OWL</t>
  </si>
  <si>
    <t>04505070000</t>
  </si>
  <si>
    <t xml:space="preserve">285/45R22 114H GRABBER HTS60 </t>
  </si>
  <si>
    <t>04505060000</t>
  </si>
  <si>
    <t xml:space="preserve">265/50R20 107T GRABBER HTS60 </t>
  </si>
  <si>
    <t>04505050000</t>
  </si>
  <si>
    <t xml:space="preserve">245/50R20 102H GRABBER HTS60 </t>
  </si>
  <si>
    <t>245/50R20</t>
  </si>
  <si>
    <t>04505040000</t>
  </si>
  <si>
    <t xml:space="preserve">275/55R20 117H GRABBER HTS60 </t>
  </si>
  <si>
    <t>04505030000</t>
  </si>
  <si>
    <t xml:space="preserve">275/55R20 117T GRABBER HTS60 </t>
  </si>
  <si>
    <t>04505020000</t>
  </si>
  <si>
    <t xml:space="preserve">275/60R20 119T GRABBER HTS60 </t>
  </si>
  <si>
    <t>04505010000</t>
  </si>
  <si>
    <t xml:space="preserve">245/55R19 103T GRABBER HTS60 </t>
  </si>
  <si>
    <t>245/55R19</t>
  </si>
  <si>
    <t>04505000000</t>
  </si>
  <si>
    <t xml:space="preserve">235/55R19 101H GRABBER HTS60 </t>
  </si>
  <si>
    <t>04504990000</t>
  </si>
  <si>
    <t xml:space="preserve">255/60R19 109H GRABBER HTS60 </t>
  </si>
  <si>
    <t>255/60R19</t>
  </si>
  <si>
    <t>04504980000</t>
  </si>
  <si>
    <t xml:space="preserve">255/60R19 109S GRABBER HTS60 </t>
  </si>
  <si>
    <t>04504970000</t>
  </si>
  <si>
    <t xml:space="preserve">255/55R18 109H GRABBER HTS60 </t>
  </si>
  <si>
    <t>04504960000</t>
  </si>
  <si>
    <t>265/60R18 110T GRABBER HTS60 OWL</t>
  </si>
  <si>
    <t>04504950000</t>
  </si>
  <si>
    <t xml:space="preserve">245/60R18 105H GRABBER HTS60 </t>
  </si>
  <si>
    <t>04504940000</t>
  </si>
  <si>
    <t xml:space="preserve">235/60R18 103H GRABBER HTS60 </t>
  </si>
  <si>
    <t>04504930000</t>
  </si>
  <si>
    <t>275/65R18 116T GRABBER HTS60 OWL</t>
  </si>
  <si>
    <t>04504920000</t>
  </si>
  <si>
    <t>265/65R18 114T GRABBER HTS60 OWL</t>
  </si>
  <si>
    <t>04504910000</t>
  </si>
  <si>
    <t xml:space="preserve">255/65R18 111S GRABBER HTS60 </t>
  </si>
  <si>
    <t>255/65R18</t>
  </si>
  <si>
    <t>04504900000</t>
  </si>
  <si>
    <t>235/65R18 106T GRABBER HTS60 OWL</t>
  </si>
  <si>
    <t>235/65R18</t>
  </si>
  <si>
    <t>04504890000</t>
  </si>
  <si>
    <t>265/70R18 116T GRABBER HTS60 OWL</t>
  </si>
  <si>
    <t>04504880000</t>
  </si>
  <si>
    <t>255/70R18 113T GRABBER HTS60 OWL</t>
  </si>
  <si>
    <t>04504870000</t>
  </si>
  <si>
    <t>275/60R17 110T GRABBER HTS60 OWL</t>
  </si>
  <si>
    <t>275/60R17</t>
  </si>
  <si>
    <t>04504860000</t>
  </si>
  <si>
    <t>265/65R17 112T GRABBER HTS60 OWL</t>
  </si>
  <si>
    <t>265/65R17</t>
  </si>
  <si>
    <t>04504850000</t>
  </si>
  <si>
    <t>255/65R17 110T GRABBER HTS60 OWL</t>
  </si>
  <si>
    <t>04504840000</t>
  </si>
  <si>
    <t>245/65R17 107T GRABBER HTS60 OWL</t>
  </si>
  <si>
    <t>04504830000</t>
  </si>
  <si>
    <t xml:space="preserve">245/65R17 107T GRABBER HTS60 </t>
  </si>
  <si>
    <t>04504820000</t>
  </si>
  <si>
    <t xml:space="preserve">235/65R17 108H GRABBER HTS60 </t>
  </si>
  <si>
    <t>04504810000</t>
  </si>
  <si>
    <t>235/65R17 108T GRABBER HTS60 OWL</t>
  </si>
  <si>
    <t>04504800000</t>
  </si>
  <si>
    <t>265/70R17 115S GRABBER HTS60 OWL</t>
  </si>
  <si>
    <t>04504790000</t>
  </si>
  <si>
    <t xml:space="preserve">265/70R17 115S GRABBER HTS60 </t>
  </si>
  <si>
    <t>04504780000</t>
  </si>
  <si>
    <t>245/70R17 110T GRABBER HTS60 OWL</t>
  </si>
  <si>
    <t>04504770000</t>
  </si>
  <si>
    <t>235/70R17 111T GRABBER HTS60 OWL</t>
  </si>
  <si>
    <t>235/70R17</t>
  </si>
  <si>
    <t>04504760000</t>
  </si>
  <si>
    <t xml:space="preserve">255/65R16 109H GRABBER HTS60 </t>
  </si>
  <si>
    <t>04504740000</t>
  </si>
  <si>
    <t>255/65R16 109S GRABBER HTS60 OWL</t>
  </si>
  <si>
    <t>04504730000</t>
  </si>
  <si>
    <t>265/70R16 112T GRABBER HTS60 OWL</t>
  </si>
  <si>
    <t>04504720000</t>
  </si>
  <si>
    <t xml:space="preserve">265/70R16 112T GRABBER HTS60 </t>
  </si>
  <si>
    <t>04504710000</t>
  </si>
  <si>
    <t>255/70R16 111S GRABBER HTS60 OWL</t>
  </si>
  <si>
    <t>255/70R16</t>
  </si>
  <si>
    <t>04504700000</t>
  </si>
  <si>
    <t>245/70R16 107T GRABBER HTS60 OWL</t>
  </si>
  <si>
    <t>245/70R16</t>
  </si>
  <si>
    <t>04504690000</t>
  </si>
  <si>
    <t xml:space="preserve">245/70R16 107T GRABBER HTS60 </t>
  </si>
  <si>
    <t>04504680000</t>
  </si>
  <si>
    <t>235/70R16 106T GRABBER HTS60 OWL</t>
  </si>
  <si>
    <t>235/70R16</t>
  </si>
  <si>
    <t>04504670000</t>
  </si>
  <si>
    <t xml:space="preserve">235/70R16 106T GRABBER HTS60 </t>
  </si>
  <si>
    <t>04504660000</t>
  </si>
  <si>
    <t>225/70R16 103T GRABBER HTS60 OWL</t>
  </si>
  <si>
    <t>225/70R16</t>
  </si>
  <si>
    <t>04504650000</t>
  </si>
  <si>
    <t>215/70R16 100T GRABBER HTS60 OWL</t>
  </si>
  <si>
    <t>215/70R16</t>
  </si>
  <si>
    <t>04504640000</t>
  </si>
  <si>
    <t>265/75R16 116T GRABBER HTS60 OWL</t>
  </si>
  <si>
    <t>04504630000</t>
  </si>
  <si>
    <t>245/75R16 111S GRABBER HTS60 OWL</t>
  </si>
  <si>
    <t>245/75R16</t>
  </si>
  <si>
    <t>04504620000</t>
  </si>
  <si>
    <t xml:space="preserve">245/75R16 111S GRABBER HTS60 </t>
  </si>
  <si>
    <t>04504610000</t>
  </si>
  <si>
    <t>235/75R16 108S GRABBER HTS60 OWL</t>
  </si>
  <si>
    <t>235/75R16</t>
  </si>
  <si>
    <t>04504600000</t>
  </si>
  <si>
    <t>225/75R16 104S GRABBER HTS60 OWL</t>
  </si>
  <si>
    <t>225/75R16</t>
  </si>
  <si>
    <t>04504590000</t>
  </si>
  <si>
    <t>255/70R15 108S GRABBER HTS60 OWL</t>
  </si>
  <si>
    <t>255/70R15</t>
  </si>
  <si>
    <t>04504580000</t>
  </si>
  <si>
    <t>265/75R15 112S GRABBER HTS60 OWL</t>
  </si>
  <si>
    <t>265/75R15</t>
  </si>
  <si>
    <t>04504570000</t>
  </si>
  <si>
    <t>225/70R15 100T GEN GRABBER HTS OWL</t>
  </si>
  <si>
    <t>GRABBER HTS</t>
  </si>
  <si>
    <t>225/70R15</t>
  </si>
  <si>
    <t>15486010000</t>
  </si>
  <si>
    <t>235/75R17 109S  GEN GRABBER HTS</t>
  </si>
  <si>
    <t>235/75R17</t>
  </si>
  <si>
    <t>15485520000</t>
  </si>
  <si>
    <t>235/65R17 108H XL GEN GRABBER HTS</t>
  </si>
  <si>
    <t>15485310000</t>
  </si>
  <si>
    <t>245/75R16 111S GRABBER HTS</t>
  </si>
  <si>
    <t>Mahindra</t>
  </si>
  <si>
    <t>15483640000</t>
  </si>
  <si>
    <t>P245/70R17 108T GRABBER HTS</t>
  </si>
  <si>
    <t>GM</t>
  </si>
  <si>
    <t>15449490000</t>
  </si>
  <si>
    <t>P245/70R17 108S GRABBER HTS</t>
  </si>
  <si>
    <t>15448420000</t>
  </si>
  <si>
    <t>LT275/65R20 126/123S GRABBER HTS OWL</t>
  </si>
  <si>
    <t>04571120000</t>
  </si>
  <si>
    <t>P255/70R17 110S GRABBER HTS</t>
  </si>
  <si>
    <t>255/70R17</t>
  </si>
  <si>
    <t>04503280000</t>
  </si>
  <si>
    <t>LT265/60R20 GRABBER HTS</t>
  </si>
  <si>
    <t>04503240000</t>
  </si>
  <si>
    <t>265/70R18 116S GRABBER HTS OWL</t>
  </si>
  <si>
    <t>04503190000</t>
  </si>
  <si>
    <t>235/75R15 105T FR GEN GRABBER HTS OWL</t>
  </si>
  <si>
    <t>235/75R15</t>
  </si>
  <si>
    <t>04503120000</t>
  </si>
  <si>
    <t>LT245/75R17 121/118S LRE GRABBER HTS</t>
  </si>
  <si>
    <t>04501840000</t>
  </si>
  <si>
    <t>LT225/75R16 115/112S LRE GRABBER HTS</t>
  </si>
  <si>
    <t>04501200000</t>
  </si>
  <si>
    <t>235/65R16C 121/119R LRE GRABBER HD</t>
  </si>
  <si>
    <t>GRABBER HD</t>
  </si>
  <si>
    <t>04507260000</t>
  </si>
  <si>
    <t>225/75R16C 121/120R LRE GRABBER HD</t>
  </si>
  <si>
    <t>04507240000</t>
  </si>
  <si>
    <t>195/70R15C 104/102R LRD GRABBER HD</t>
  </si>
  <si>
    <t>195/70R15</t>
  </si>
  <si>
    <t>04507230000</t>
  </si>
  <si>
    <t>LT265/70R17 121/118R LRE GRABBER HD</t>
  </si>
  <si>
    <t>04507220000</t>
  </si>
  <si>
    <t>LT245/70R17 119/116R LRE GRABBER HD</t>
  </si>
  <si>
    <t>04507210000</t>
  </si>
  <si>
    <t>LT245/75R17 121/118S LRE GRABBER HD</t>
  </si>
  <si>
    <t>04507200000</t>
  </si>
  <si>
    <t>LT265/75R16 123/120R LRE GRABBER HD</t>
  </si>
  <si>
    <t>04507190000</t>
  </si>
  <si>
    <t>LT245/75R16 120/116S LRE GRABBER HD</t>
  </si>
  <si>
    <t>04507180000</t>
  </si>
  <si>
    <t>LT235/85R16 120/116R LRE GRABBER HD</t>
  </si>
  <si>
    <t>04507170000</t>
  </si>
  <si>
    <t>LT225/75R16 115/112R LRE GRABBER HD</t>
  </si>
  <si>
    <t>04507160000</t>
  </si>
  <si>
    <t>LT215/85R16 115/112R LRE GRABBER HD</t>
  </si>
  <si>
    <t>04507140000</t>
  </si>
  <si>
    <t>255/60R18 112H XL FR GRABBER AT2</t>
  </si>
  <si>
    <t>GRABBER AT2</t>
  </si>
  <si>
    <t>255/60R18</t>
  </si>
  <si>
    <t>15484070000</t>
  </si>
  <si>
    <t>255/70R15 108S FR GRABBER AT2</t>
  </si>
  <si>
    <t>15483390000</t>
  </si>
  <si>
    <t xml:space="preserve">305/50R20 120T  XL FR GRABBER AT2 </t>
  </si>
  <si>
    <t>305/50R20</t>
  </si>
  <si>
    <t>15478240000</t>
  </si>
  <si>
    <t>255/55R18 109H XL FR GRABBER AT2</t>
  </si>
  <si>
    <t>15477940000</t>
  </si>
  <si>
    <t>225/70R15 100S FR GRABBER AT2 OWL</t>
  </si>
  <si>
    <t>15474600000</t>
  </si>
  <si>
    <t>265/70R15 112S FR GRABBER AT2 OWL</t>
  </si>
  <si>
    <t>265/70R15</t>
  </si>
  <si>
    <t>15463780000</t>
  </si>
  <si>
    <t>255/65R16 109T FR GRABBER AT2</t>
  </si>
  <si>
    <t>15463770000</t>
  </si>
  <si>
    <t>225/75R16 108S XL FR GRABBER AT2 OWL</t>
  </si>
  <si>
    <t>15463740000</t>
  </si>
  <si>
    <t>215/75R15 100S GRABBER AT2 OWL</t>
  </si>
  <si>
    <t>215/75R15</t>
  </si>
  <si>
    <t>15463720000</t>
  </si>
  <si>
    <t>215/65R16 98T  GRABBER AT2</t>
  </si>
  <si>
    <t>15463700000</t>
  </si>
  <si>
    <t>205/75R15 97T GRABBER AT2 OWL</t>
  </si>
  <si>
    <t>205/75R15</t>
  </si>
  <si>
    <t>15463680000</t>
  </si>
  <si>
    <t>245/70R17 110S GRABBER AT2 OWL</t>
  </si>
  <si>
    <t>15447730000</t>
  </si>
  <si>
    <t>27X8.50R14LT 95Q GRABBER AT2 OWL</t>
  </si>
  <si>
    <t>27X8.5R14</t>
  </si>
  <si>
    <t>05684400000</t>
  </si>
  <si>
    <t>LT305/70R16 118/115Q OWL GRABBER AT2</t>
  </si>
  <si>
    <t>118/115</t>
  </si>
  <si>
    <t>LT305/70R16</t>
  </si>
  <si>
    <t>05684190000</t>
  </si>
  <si>
    <t>LT315/75R16 121Q FR OWL GRABBER AT2</t>
  </si>
  <si>
    <t>05684120000</t>
  </si>
  <si>
    <t>LT295/75R16 123/120Q OWL GRABBER AT2</t>
  </si>
  <si>
    <t>LT295/75R16</t>
  </si>
  <si>
    <t>05684110000</t>
  </si>
  <si>
    <t>LT285/75R16 122/119Q OWL GRABBER AT2</t>
  </si>
  <si>
    <t>122/119</t>
  </si>
  <si>
    <t>05684100000</t>
  </si>
  <si>
    <t>LT265/75R16 123/120Q OWL GRABBER AT2</t>
  </si>
  <si>
    <t>05684090000</t>
  </si>
  <si>
    <t>LT245/75R16 120/116S OWL GRABBER AT2</t>
  </si>
  <si>
    <t>05684080000</t>
  </si>
  <si>
    <t>LT235/85R16 120/116S OWL GRABBER AT2</t>
  </si>
  <si>
    <t>05684070000</t>
  </si>
  <si>
    <t>LT235/75R15 104/101S OWL GRABBER AT2</t>
  </si>
  <si>
    <t>104/101</t>
  </si>
  <si>
    <t>LT235/75R15</t>
  </si>
  <si>
    <t>05684060000</t>
  </si>
  <si>
    <t>33X12.50R15LT 108Q  FR OWL GRABBER AT2</t>
  </si>
  <si>
    <t>05684050000</t>
  </si>
  <si>
    <t>31X10.50R15LT 109S FR OWL GRABBER AT2</t>
  </si>
  <si>
    <t>05684040000</t>
  </si>
  <si>
    <t>30X9.50R15LT 104S OWL FR GRABBER AT2</t>
  </si>
  <si>
    <t>30X9.5R15</t>
  </si>
  <si>
    <t>05684030000</t>
  </si>
  <si>
    <t>LT285/60R18 122/119Q LRE GRABBER AT2</t>
  </si>
  <si>
    <t>LT285/60R18</t>
  </si>
  <si>
    <t>04566890000</t>
  </si>
  <si>
    <t>LT275/70R18 125/122Q GRABBER AT2 OWL</t>
  </si>
  <si>
    <t>04566550000</t>
  </si>
  <si>
    <t>LT275/65R18 123/120Q LRE GRABBER AT2 OWL</t>
  </si>
  <si>
    <t>04565950000</t>
  </si>
  <si>
    <t>LT265/70R17 121/118Q LRE GRABBER AT2</t>
  </si>
  <si>
    <t>04564990000</t>
  </si>
  <si>
    <t>LT235/80R17 120/117Q GRABBER AT2  OWL</t>
  </si>
  <si>
    <t>04563390000</t>
  </si>
  <si>
    <t>33X12.50R20LT 114Q LRE GRABBER AT2</t>
  </si>
  <si>
    <t>04505450000</t>
  </si>
  <si>
    <t>35X12.50R18LT 118Q LRD GRABBER AT2</t>
  </si>
  <si>
    <t>04505440000</t>
  </si>
  <si>
    <t>33X12.50R18LT 118Q LRE GRABBER AT2</t>
  </si>
  <si>
    <t>04505430000</t>
  </si>
  <si>
    <t>35X12.50R17LT  119Q LRD GRABBER AT2  OWL</t>
  </si>
  <si>
    <t>04505420000</t>
  </si>
  <si>
    <t>33X12.50R17LT 105Q LRC GRABBER AT2  OWL</t>
  </si>
  <si>
    <t>04505400000</t>
  </si>
  <si>
    <t>35X12.50R15LT 113Q FR GRABBER AT2  OWL</t>
  </si>
  <si>
    <t>04505390000</t>
  </si>
  <si>
    <t>265/70R17 115S FR GRABBER AT2  OWL</t>
  </si>
  <si>
    <t>04504060000</t>
  </si>
  <si>
    <t>245/70R16 107T TL FR GRABBER AT2 OWL</t>
  </si>
  <si>
    <t>04504050000</t>
  </si>
  <si>
    <t>35X12.50R20LT 121Q LRE FR GRABBER AT2</t>
  </si>
  <si>
    <t>04504030000</t>
  </si>
  <si>
    <t>LT265/70R18 124/121R LRE FR GRABBER AT2 OWL</t>
  </si>
  <si>
    <t>04503030000</t>
  </si>
  <si>
    <t>LT315/70R17 121/118R GRABB AT2 OWL</t>
  </si>
  <si>
    <t>04503020000</t>
  </si>
  <si>
    <t>LT275/65R20 126/123S LRE FR GRABBER AT2 OWL</t>
  </si>
  <si>
    <t>04503010000</t>
  </si>
  <si>
    <t>LT245/75R17 121/118R GRABB AT2 OWL</t>
  </si>
  <si>
    <t>04503000000</t>
  </si>
  <si>
    <t>LT285/70R17 121/118R GRABB AT2 OWL</t>
  </si>
  <si>
    <t>04502990000</t>
  </si>
  <si>
    <t>285/45R22 114H XL FR GRABBER APT</t>
  </si>
  <si>
    <t>GRABBER APT</t>
  </si>
  <si>
    <t>114</t>
  </si>
  <si>
    <t>04508110000</t>
  </si>
  <si>
    <t>275/55R20 117T XL FR GRABBER APT</t>
  </si>
  <si>
    <t>117</t>
  </si>
  <si>
    <t>04508100000</t>
  </si>
  <si>
    <t>275/60R20 115T FR GRABBER APT</t>
  </si>
  <si>
    <t>119</t>
  </si>
  <si>
    <t>04508090000</t>
  </si>
  <si>
    <t>265/60R18 110T FR GRABBER APT</t>
  </si>
  <si>
    <t>110</t>
  </si>
  <si>
    <t>04508080000</t>
  </si>
  <si>
    <t>275/65R18 116T FR GRABBER APT OWL</t>
  </si>
  <si>
    <t>116</t>
  </si>
  <si>
    <t>04508070000</t>
  </si>
  <si>
    <t>265/65R18 114T FR GRABBER APT OWL</t>
  </si>
  <si>
    <t>04508060000</t>
  </si>
  <si>
    <t>LT275/70R18 125/122S LRE FR GRABBER APT OWL 10PR</t>
  </si>
  <si>
    <t>04508050000</t>
  </si>
  <si>
    <t>265/70R18 116T FR GRABBER APT OWL</t>
  </si>
  <si>
    <t>04508040000</t>
  </si>
  <si>
    <t>255/70R18 113T FR GRABBER APT OWL</t>
  </si>
  <si>
    <t>113</t>
  </si>
  <si>
    <t>04508030000</t>
  </si>
  <si>
    <t>265/65R17 112T FR GRABBER APT OWL</t>
  </si>
  <si>
    <t>112</t>
  </si>
  <si>
    <t>04508020000</t>
  </si>
  <si>
    <t>255/65R17 110T FR GRABBER APT OWL</t>
  </si>
  <si>
    <t>04508010000</t>
  </si>
  <si>
    <t>245/65R17 107T FR GRABBER APT OWL</t>
  </si>
  <si>
    <t>107</t>
  </si>
  <si>
    <t>04508000000</t>
  </si>
  <si>
    <t>P285/70R17 117T FR GRABBER APT OWL</t>
  </si>
  <si>
    <t>285/70R17</t>
  </si>
  <si>
    <t>04507990000</t>
  </si>
  <si>
    <t>265/70R17 115T FR GRABBER APT OWL</t>
  </si>
  <si>
    <t>115</t>
  </si>
  <si>
    <t>04507980000</t>
  </si>
  <si>
    <t>255/70R17 112T FR GRABBER APT OWL</t>
  </si>
  <si>
    <t>04507970000</t>
  </si>
  <si>
    <t>245/70R17 110T FR GRABBER APT OWL</t>
  </si>
  <si>
    <t>04507960000</t>
  </si>
  <si>
    <t>255/75R17 115T FR GRABBER APT OWL</t>
  </si>
  <si>
    <t>04507950000</t>
  </si>
  <si>
    <t>235/75R17 109T FR GRABBER APT OWL</t>
  </si>
  <si>
    <t>109</t>
  </si>
  <si>
    <t>04507940000</t>
  </si>
  <si>
    <t>265/70R16 112T FR GRABBER APT OWL</t>
  </si>
  <si>
    <t>04507930000</t>
  </si>
  <si>
    <t>255/70R16 111T FR GRABBER APT OWL</t>
  </si>
  <si>
    <t>111</t>
  </si>
  <si>
    <t>04507920000</t>
  </si>
  <si>
    <t>245/70R16 107T FR GRABBER APT OWL</t>
  </si>
  <si>
    <t>04507910000</t>
  </si>
  <si>
    <t>235/70R16 106T FR GRABBER APT OWL</t>
  </si>
  <si>
    <t>106</t>
  </si>
  <si>
    <t>04507900000</t>
  </si>
  <si>
    <t>215/70R16 100H FR GRABBER APT</t>
  </si>
  <si>
    <t>100</t>
  </si>
  <si>
    <t>04507890000</t>
  </si>
  <si>
    <t>215/70R16 100T FR GRABBER APT OWL</t>
  </si>
  <si>
    <t>04507880000</t>
  </si>
  <si>
    <t>265/75R16 116T FR GRABBER APT OWL</t>
  </si>
  <si>
    <t>04507870000</t>
  </si>
  <si>
    <t>245/75R16 111T FR GRABBER APT OWL</t>
  </si>
  <si>
    <t>04507810000</t>
  </si>
  <si>
    <t>LT275/65R18 123/120R GRAB APT</t>
  </si>
  <si>
    <t>04507640000</t>
  </si>
  <si>
    <t>04503200000</t>
  </si>
  <si>
    <t>P275/70R18 116S GRAB  APT OWL</t>
  </si>
  <si>
    <t>275/70R18</t>
  </si>
  <si>
    <t>04503130000</t>
  </si>
  <si>
    <t>255/40ZR19 100W XL G-MAX AS-05</t>
  </si>
  <si>
    <t>G-MAX AS-05</t>
  </si>
  <si>
    <t>15509970000</t>
  </si>
  <si>
    <t>245/45ZR19 98W G-MAX AS-05</t>
  </si>
  <si>
    <t>98</t>
  </si>
  <si>
    <t>15509960000</t>
  </si>
  <si>
    <t>245/40ZR19 98W XL G-MAX AS-05</t>
  </si>
  <si>
    <t>15509950000</t>
  </si>
  <si>
    <t>225/45ZR19 92W G-MAX AS-05</t>
  </si>
  <si>
    <t>92</t>
  </si>
  <si>
    <t>225/45R19</t>
  </si>
  <si>
    <t>15509940000</t>
  </si>
  <si>
    <t>225/40ZR19 93W XL G-MAX AS-05</t>
  </si>
  <si>
    <t>93</t>
  </si>
  <si>
    <t>225/40R19</t>
  </si>
  <si>
    <t>15509930000</t>
  </si>
  <si>
    <t>275/40ZR18 99W G-MAX AS-05</t>
  </si>
  <si>
    <t>99</t>
  </si>
  <si>
    <t>275/40R18</t>
  </si>
  <si>
    <t>15509910000</t>
  </si>
  <si>
    <t>265/35ZR18 97W XL G-MAX AS-05</t>
  </si>
  <si>
    <t>97</t>
  </si>
  <si>
    <t>265/35R18</t>
  </si>
  <si>
    <t>15509900000</t>
  </si>
  <si>
    <t>255/45ZR18 103W XL G-MAX AS-05</t>
  </si>
  <si>
    <t>255/45R18</t>
  </si>
  <si>
    <t>15509890000</t>
  </si>
  <si>
    <t>255/40ZR18 99W XL G-MAX AS-05</t>
  </si>
  <si>
    <t>255/40R18</t>
  </si>
  <si>
    <t>15509880000</t>
  </si>
  <si>
    <t>255/35ZR18 94W XL G-MAX AS-05</t>
  </si>
  <si>
    <t>94</t>
  </si>
  <si>
    <t>15509870000</t>
  </si>
  <si>
    <t>245/55ZR18 103W G-MAX AS-05</t>
  </si>
  <si>
    <t>245/55R18</t>
  </si>
  <si>
    <t>15509860000</t>
  </si>
  <si>
    <t>245/45ZR18 100W XL G-MAX AS-05</t>
  </si>
  <si>
    <t>15509850000</t>
  </si>
  <si>
    <t>245/40ZR18 97W XL G-MAX AS-05</t>
  </si>
  <si>
    <t>15509840000</t>
  </si>
  <si>
    <t>235/50ZR18 97W G-MAX AS-05</t>
  </si>
  <si>
    <t>15509830000</t>
  </si>
  <si>
    <t>235/45ZR18 98W XL G-MAX AS-05</t>
  </si>
  <si>
    <t>15509820000</t>
  </si>
  <si>
    <t>235/40ZR18 95W XL G-MAX AS-05</t>
  </si>
  <si>
    <t>95</t>
  </si>
  <si>
    <t>235/40R18</t>
  </si>
  <si>
    <t>15509810000</t>
  </si>
  <si>
    <t>225/50ZR18 95W G-MAX AS-05</t>
  </si>
  <si>
    <t>15509800000</t>
  </si>
  <si>
    <t>225/45ZR18 91W G-MAX AS-05</t>
  </si>
  <si>
    <t>91</t>
  </si>
  <si>
    <t>15509790000</t>
  </si>
  <si>
    <t>225/40ZR18 92W XL G-MAX AS-05</t>
  </si>
  <si>
    <t>15509780000</t>
  </si>
  <si>
    <t>215/45ZR18 93W XL G-MAX AS-05</t>
  </si>
  <si>
    <t>215/45R18</t>
  </si>
  <si>
    <t>15509770000</t>
  </si>
  <si>
    <t>215/40ZR18 89W XL G-MAX AS-05</t>
  </si>
  <si>
    <t>89</t>
  </si>
  <si>
    <t>215/40R18</t>
  </si>
  <si>
    <t>15509760000</t>
  </si>
  <si>
    <t>275/40ZR17 98W G-MAX AS-05</t>
  </si>
  <si>
    <t>275/40R17</t>
  </si>
  <si>
    <t>15509750000</t>
  </si>
  <si>
    <t>245/50ZR17 99W G-MAX AS-05</t>
  </si>
  <si>
    <t>15509740000</t>
  </si>
  <si>
    <t>245/45ZR17 95W G-MAX AS-05</t>
  </si>
  <si>
    <t>15509730000</t>
  </si>
  <si>
    <t>245/40ZR17 91W G-MAX AS-05</t>
  </si>
  <si>
    <t>245/40R17</t>
  </si>
  <si>
    <t>15509720000</t>
  </si>
  <si>
    <t>235/55ZR17 99W G-MAX AS-05</t>
  </si>
  <si>
    <t>15509710000</t>
  </si>
  <si>
    <t>235/50ZR17 96W G-MAX AS-05</t>
  </si>
  <si>
    <t>96</t>
  </si>
  <si>
    <t>15509700000</t>
  </si>
  <si>
    <t>235/45ZR17 94W G-MAX AS-05</t>
  </si>
  <si>
    <t>15509690000</t>
  </si>
  <si>
    <t>225/55ZR17 97W G-MAX AS-05</t>
  </si>
  <si>
    <t>15509670000</t>
  </si>
  <si>
    <t>225/50ZR17 94W G-MAX AS-05</t>
  </si>
  <si>
    <t>15509660000</t>
  </si>
  <si>
    <t>225/45ZR17 91W G-MAX AS-05</t>
  </si>
  <si>
    <t>15509650000</t>
  </si>
  <si>
    <t>215/55ZR17 94W G-MAX AS-05</t>
  </si>
  <si>
    <t>15509640000</t>
  </si>
  <si>
    <t>215/50ZR17 95W XL G-MAX AS-05</t>
  </si>
  <si>
    <t>15509630000</t>
  </si>
  <si>
    <t>215/45ZR17 91W XL G-MAX AS-05</t>
  </si>
  <si>
    <t>15509620000</t>
  </si>
  <si>
    <t>205/50ZR17 93W XL G-MAX AS-05</t>
  </si>
  <si>
    <t>15509610000</t>
  </si>
  <si>
    <t>205/45ZR17 88W XL G-MAX AS-05</t>
  </si>
  <si>
    <t>88</t>
  </si>
  <si>
    <t>15509600000</t>
  </si>
  <si>
    <t>205/40ZR17 84W XL G-MAX AS-05</t>
  </si>
  <si>
    <t>84</t>
  </si>
  <si>
    <t>205/40R17</t>
  </si>
  <si>
    <t>15509590000</t>
  </si>
  <si>
    <t>225/55ZR16 95W G-MAX AS-05</t>
  </si>
  <si>
    <t>225/55R16</t>
  </si>
  <si>
    <t>15509580000</t>
  </si>
  <si>
    <t>225/50ZR16 92W G-MAX AS-05</t>
  </si>
  <si>
    <t>225/50R16</t>
  </si>
  <si>
    <t>15509570000</t>
  </si>
  <si>
    <t>215/55ZR16 93W G-MAX AS-05</t>
  </si>
  <si>
    <t>15509560000</t>
  </si>
  <si>
    <t>205/55ZR16 91W G-MAX AS-05</t>
  </si>
  <si>
    <t>15509550000</t>
  </si>
  <si>
    <t>205/50ZR16 87W G-MAX AS-05</t>
  </si>
  <si>
    <t>87</t>
  </si>
  <si>
    <t>205/50R16</t>
  </si>
  <si>
    <t>15509540000</t>
  </si>
  <si>
    <t>205/45ZR16 83W G-MAX AS-05</t>
  </si>
  <si>
    <t>83</t>
  </si>
  <si>
    <t>15509530000</t>
  </si>
  <si>
    <t>195/50ZR16 84W G-MAX AS-05</t>
  </si>
  <si>
    <t>195/50R16</t>
  </si>
  <si>
    <t>15509520000</t>
  </si>
  <si>
    <t>265/40ZR22 106W XL G-MAX AS-05</t>
  </si>
  <si>
    <t>265/40R22</t>
  </si>
  <si>
    <t>15492470000</t>
  </si>
  <si>
    <t>275/40ZR20 106W XL G-MAX AS-05</t>
  </si>
  <si>
    <t>275/40R20</t>
  </si>
  <si>
    <t>15492450000</t>
  </si>
  <si>
    <t>275/35ZR20 102W XL G-MAX AS-05</t>
  </si>
  <si>
    <t>275/35R20</t>
  </si>
  <si>
    <t>15492420000</t>
  </si>
  <si>
    <t>255/45ZR20 105W XL G-MAX AS-05</t>
  </si>
  <si>
    <t>255/45R20</t>
  </si>
  <si>
    <t>15492390000</t>
  </si>
  <si>
    <t>255/35ZR20 97W XL G-MAX AS-05</t>
  </si>
  <si>
    <t>255/35R20</t>
  </si>
  <si>
    <t>15492380000</t>
  </si>
  <si>
    <t>245/45ZR20 103W XL G-MAX AS-05</t>
  </si>
  <si>
    <t>15492370000</t>
  </si>
  <si>
    <t>245/40ZR20 99W XL G-MAX AS-05</t>
  </si>
  <si>
    <t>245/40R20</t>
  </si>
  <si>
    <t>15492360000</t>
  </si>
  <si>
    <t>245/35ZR20 95W XL G-MAX AS-05</t>
  </si>
  <si>
    <t>245/35R20</t>
  </si>
  <si>
    <t>15492350000</t>
  </si>
  <si>
    <t>275/40ZR19 101W G-MAX AS-05</t>
  </si>
  <si>
    <t>15492340000</t>
  </si>
  <si>
    <t>255/35ZR19 96W XL G-MAX AS-05</t>
  </si>
  <si>
    <t>255/35R19</t>
  </si>
  <si>
    <t>15492320000</t>
  </si>
  <si>
    <t>255/35ZR18 94W XL FR G-MAX AS-03</t>
  </si>
  <si>
    <t>G-MAX AS-03</t>
  </si>
  <si>
    <t>15494200000</t>
  </si>
  <si>
    <t>245/40ZR19 98W XL FR G-MAX AS-03</t>
  </si>
  <si>
    <t>15494180000</t>
  </si>
  <si>
    <t>275/30ZR19 96W XL FR G-MAX AS-03</t>
  </si>
  <si>
    <t>275/30R19</t>
  </si>
  <si>
    <t>15490120000</t>
  </si>
  <si>
    <t>235/45ZR17 94W FR G-MAX AS-03</t>
  </si>
  <si>
    <t>15489870000</t>
  </si>
  <si>
    <t>225/40ZR19 93W XL FR G-MAX AS-03</t>
  </si>
  <si>
    <t>15489780000</t>
  </si>
  <si>
    <t>225/35ZR19 88W XL FR G-MAX AS-03</t>
  </si>
  <si>
    <t>225/35R19</t>
  </si>
  <si>
    <t>15489760000</t>
  </si>
  <si>
    <t>215/50ZR17 95W XL FR G-MAX AS-03</t>
  </si>
  <si>
    <t>15489730000</t>
  </si>
  <si>
    <t>335/25ZR20 99Y ExtremeContact Sport</t>
  </si>
  <si>
    <t>ExtremeContact Sport</t>
  </si>
  <si>
    <t>Y</t>
  </si>
  <si>
    <t>335/25R20</t>
  </si>
  <si>
    <t>15507640000</t>
  </si>
  <si>
    <t>315/35ZR20 110Y ExtremeContact Sport</t>
  </si>
  <si>
    <t>315/35R20</t>
  </si>
  <si>
    <t>15507630000</t>
  </si>
  <si>
    <t>305/35ZR20 104Y ExtremeContact Sport</t>
  </si>
  <si>
    <t>305/35R20</t>
  </si>
  <si>
    <t>15507620000</t>
  </si>
  <si>
    <t>305/30ZR20 103Y ExtremeContact Sport</t>
  </si>
  <si>
    <t>305/30R20</t>
  </si>
  <si>
    <t>15507610000</t>
  </si>
  <si>
    <t>295/30ZR20 101Y ExtremeContact Sport</t>
  </si>
  <si>
    <t>295/30R20</t>
  </si>
  <si>
    <t>15507600000</t>
  </si>
  <si>
    <t>285/35ZR20 100Y ExtremeContact Sport</t>
  </si>
  <si>
    <t>285/35R20</t>
  </si>
  <si>
    <t>15507590000</t>
  </si>
  <si>
    <t>285/30ZR20 99Y ExtremeContact Sport</t>
  </si>
  <si>
    <t>285/30R20</t>
  </si>
  <si>
    <t>15507580000</t>
  </si>
  <si>
    <t>275/40ZR20 106Y ExtremeContact Sport</t>
  </si>
  <si>
    <t>15507570000</t>
  </si>
  <si>
    <t>275/35ZR20 102Y ExtremeContact Sport</t>
  </si>
  <si>
    <t>15507560000</t>
  </si>
  <si>
    <t>275/30ZR20 97Y ExtremeContact Sport</t>
  </si>
  <si>
    <t>275/30R20</t>
  </si>
  <si>
    <t>15507550000</t>
  </si>
  <si>
    <t>265/35ZR20 99Y ExtremeContact Sport</t>
  </si>
  <si>
    <t>15507530000</t>
  </si>
  <si>
    <t>255/40ZR20 101Y ExtremeContact Sport</t>
  </si>
  <si>
    <t>255/40R20</t>
  </si>
  <si>
    <t>15507520000</t>
  </si>
  <si>
    <t>255/35ZR20 97Y ExtremeContact Sport</t>
  </si>
  <si>
    <t>15507510000</t>
  </si>
  <si>
    <t>245/45ZR20 103Y ExtremeContact Sport</t>
  </si>
  <si>
    <t>15507500000</t>
  </si>
  <si>
    <t>245/40ZR20 99Y ExtremeContact Sport</t>
  </si>
  <si>
    <t>15507490000</t>
  </si>
  <si>
    <t>245/35ZR20 95Y ExtremeContact Sport</t>
  </si>
  <si>
    <t>15507480000</t>
  </si>
  <si>
    <t>235/35ZR20 88Y ExtremeContact Sport</t>
  </si>
  <si>
    <t>235/35R20</t>
  </si>
  <si>
    <t>15507470000</t>
  </si>
  <si>
    <t>325/30ZR19 101Y ExtremeContact Sport</t>
  </si>
  <si>
    <t>325/30R19</t>
  </si>
  <si>
    <t>15507460000</t>
  </si>
  <si>
    <t>305/30ZR19 102Y ExtremeContact Sport</t>
  </si>
  <si>
    <t>305/30R19</t>
  </si>
  <si>
    <t>15507450000</t>
  </si>
  <si>
    <t>295/35ZR19 104Y ExtremeContact Sport</t>
  </si>
  <si>
    <t>295/35R19</t>
  </si>
  <si>
    <t>15507440000</t>
  </si>
  <si>
    <t>285/30ZR19 98Y ExtremeContact Sport</t>
  </si>
  <si>
    <t>285/30R19</t>
  </si>
  <si>
    <t>15507430000</t>
  </si>
  <si>
    <t>275/40ZR19 101Y ExtremeContact Sport</t>
  </si>
  <si>
    <t>15507420000</t>
  </si>
  <si>
    <t>275/35ZR19 100Y ExtremeContact Sport</t>
  </si>
  <si>
    <t>15507410000</t>
  </si>
  <si>
    <t>275/30ZR19 96Y ExtremeContact Sport</t>
  </si>
  <si>
    <t>15507400000</t>
  </si>
  <si>
    <t>265/40ZR19 102Y ExtremeContact Sport</t>
  </si>
  <si>
    <t>265/40R19</t>
  </si>
  <si>
    <t>15507390000</t>
  </si>
  <si>
    <t>265/35ZR19 94Y ExtremeContact Sport</t>
  </si>
  <si>
    <t>265/35R19</t>
  </si>
  <si>
    <t>15507380000</t>
  </si>
  <si>
    <t>255/30ZR19 91Y ExtremeContact Sport</t>
  </si>
  <si>
    <t>255/30R19</t>
  </si>
  <si>
    <t>15507370000</t>
  </si>
  <si>
    <t>245/40ZR19 98Y ExtremeContact Sport</t>
  </si>
  <si>
    <t>15507360000</t>
  </si>
  <si>
    <t>245/35ZR19 93Y ExtremeContact Sport</t>
  </si>
  <si>
    <t>245/35R19</t>
  </si>
  <si>
    <t>15507350000</t>
  </si>
  <si>
    <t>235/40ZR19 96Y ExtremeContact Sport</t>
  </si>
  <si>
    <t>15507340000</t>
  </si>
  <si>
    <t>235/35ZR19 91Y ExtremeContact Sport</t>
  </si>
  <si>
    <t>235/35R19</t>
  </si>
  <si>
    <t>15507330000</t>
  </si>
  <si>
    <t>225/45ZR19 92Y ExtremeContact Sport</t>
  </si>
  <si>
    <t>15507320000</t>
  </si>
  <si>
    <t>225/35ZR19 88Y ExtremeContact Sport</t>
  </si>
  <si>
    <t>15507310000</t>
  </si>
  <si>
    <t>295/35ZR18 99Y ExtremeContact Sport</t>
  </si>
  <si>
    <t>295/35R18</t>
  </si>
  <si>
    <t>15507280000</t>
  </si>
  <si>
    <t>285/40ZR18 101Y ExtremeContact Sport</t>
  </si>
  <si>
    <t>285/40R18</t>
  </si>
  <si>
    <t>15507270000</t>
  </si>
  <si>
    <t>285/30ZR18 93Y ExtremeContact Sport</t>
  </si>
  <si>
    <t>285/30R18</t>
  </si>
  <si>
    <t>15507260000</t>
  </si>
  <si>
    <t>275/40ZR18 99Y ExtremeContact Sport</t>
  </si>
  <si>
    <t>15507250000</t>
  </si>
  <si>
    <t>275/35ZR18 95Y ExtremeContact Sport</t>
  </si>
  <si>
    <t>275/35R18</t>
  </si>
  <si>
    <t>15507240000</t>
  </si>
  <si>
    <t>265/40ZR18 101Y ExtremeContact Sport</t>
  </si>
  <si>
    <t>265/40R18</t>
  </si>
  <si>
    <t>15507230000</t>
  </si>
  <si>
    <t>265/35ZR18 97Y ExtremeContact Sport</t>
  </si>
  <si>
    <t>15507220000</t>
  </si>
  <si>
    <t>255/45ZR18 103Y ExtremeContact Sport</t>
  </si>
  <si>
    <t>15507210000</t>
  </si>
  <si>
    <t>255/40ZR18 99Y ExtremeContact Sport</t>
  </si>
  <si>
    <t>15507200000</t>
  </si>
  <si>
    <t>255/35ZR18 94Y ExtremeContact Sport</t>
  </si>
  <si>
    <t>15507190000</t>
  </si>
  <si>
    <t>245/45ZR18 100Y ExtremeContact Sport</t>
  </si>
  <si>
    <t>15507180000</t>
  </si>
  <si>
    <t>245/35ZR18 92Y ExtremeContact Sport</t>
  </si>
  <si>
    <t>245/35R18</t>
  </si>
  <si>
    <t>15507170000</t>
  </si>
  <si>
    <t>235/50ZR18 97Y ExtremeContact Sport</t>
  </si>
  <si>
    <t>15507160000</t>
  </si>
  <si>
    <t>215/40ZR18 89Y ExtremeContact Sport</t>
  </si>
  <si>
    <t>15507140000</t>
  </si>
  <si>
    <t>285/40ZR17 100W ExtremeContact Sport</t>
  </si>
  <si>
    <t>285/40R17</t>
  </si>
  <si>
    <t>15507130000</t>
  </si>
  <si>
    <t>275/40ZR17 98W ExtremeContact Sport</t>
  </si>
  <si>
    <t>15507120000</t>
  </si>
  <si>
    <t>255/40ZR17 94W ExtremeContact Sport</t>
  </si>
  <si>
    <t>255/40R17</t>
  </si>
  <si>
    <t>15507110000</t>
  </si>
  <si>
    <t>245/45ZR17 95Y ExtremeContact Sport</t>
  </si>
  <si>
    <t>15507100000</t>
  </si>
  <si>
    <t>225/50ZR17 94W ExtremeContact Sport</t>
  </si>
  <si>
    <t>15507090000</t>
  </si>
  <si>
    <t>215/45ZR17 91W ExtremeContact Sport</t>
  </si>
  <si>
    <t>15507080000</t>
  </si>
  <si>
    <t>205/50ZR17 93W ExtremeContact Sport</t>
  </si>
  <si>
    <t>15507070000</t>
  </si>
  <si>
    <t>225/50ZR16 92W ExtremeContact Sport</t>
  </si>
  <si>
    <t>15507060000</t>
  </si>
  <si>
    <t>205/45ZR16 83W ExtremeContact Sport</t>
  </si>
  <si>
    <t>15507050000</t>
  </si>
  <si>
    <t>195/50ZR16 84W ExtremeContact Sport</t>
  </si>
  <si>
    <t>15507040000</t>
  </si>
  <si>
    <t>205/50R15 86W ExtremeContact Sport</t>
  </si>
  <si>
    <t>205/50R15</t>
  </si>
  <si>
    <t>15507030000</t>
  </si>
  <si>
    <t>205/45ZR17 88W ExtremeContact Sport</t>
  </si>
  <si>
    <t>15506560000</t>
  </si>
  <si>
    <t>255/45ZR17 98W ExtremeContact Sport</t>
  </si>
  <si>
    <t>255/45R17</t>
  </si>
  <si>
    <t>15506550000</t>
  </si>
  <si>
    <t>205/55ZR16 91W ExtremeContact Sport</t>
  </si>
  <si>
    <t>15506540000</t>
  </si>
  <si>
    <t>235/40ZR18 95Y ExtremeContact Sport</t>
  </si>
  <si>
    <t>15506530000</t>
  </si>
  <si>
    <t>285/35ZR19 99Y ExtremeContact Sport</t>
  </si>
  <si>
    <t>285/35R19</t>
  </si>
  <si>
    <t>15506520000</t>
  </si>
  <si>
    <t>255/35ZR19 96Y ExtremeContact Sport</t>
  </si>
  <si>
    <t>15506510000</t>
  </si>
  <si>
    <t>245/40ZR17 91W ExtremeContact Sport</t>
  </si>
  <si>
    <t>15506500000</t>
  </si>
  <si>
    <t>255/40ZR19 100Y ExtremeContact Sport</t>
  </si>
  <si>
    <t>15506490000</t>
  </si>
  <si>
    <t>235/45ZR17 94W ExtremeContact Sport</t>
  </si>
  <si>
    <t>15506480000</t>
  </si>
  <si>
    <t>225/45ZR17 91W ExtremeContact Sport</t>
  </si>
  <si>
    <t>15506470000</t>
  </si>
  <si>
    <t>245/40ZR18 97Y ExtremeContact Sport</t>
  </si>
  <si>
    <t>15505140000</t>
  </si>
  <si>
    <t>225/40ZR18 92Y ExtremeContact Sport</t>
  </si>
  <si>
    <t>15495980000</t>
  </si>
  <si>
    <t>225/45ZR18 91Y ExtremeContact Sport</t>
  </si>
  <si>
    <t>15492510000</t>
  </si>
  <si>
    <t>245/50ZR18 100W ExtremeContact DWS06</t>
  </si>
  <si>
    <t>ExtremeContact DWS06</t>
  </si>
  <si>
    <t>--</t>
  </si>
  <si>
    <t>15508390000</t>
  </si>
  <si>
    <t>235/60ZR18 107W XL ExtremeContact DWS06</t>
  </si>
  <si>
    <t>15508380000</t>
  </si>
  <si>
    <t>295/25ZR22  97Y  ExtremeContact DWS06</t>
  </si>
  <si>
    <t>295/25R22</t>
  </si>
  <si>
    <t>15500400000</t>
  </si>
  <si>
    <t>285/35ZR22  106W  ExtremeContact DWS06</t>
  </si>
  <si>
    <t>285/35R22</t>
  </si>
  <si>
    <t>15500390000</t>
  </si>
  <si>
    <t>285/30ZR22  101Y  ExtremeContact DWS06</t>
  </si>
  <si>
    <t>285/30R22</t>
  </si>
  <si>
    <t>15500380000</t>
  </si>
  <si>
    <t>265/40ZR22  106W  ExtremeContact DWS06</t>
  </si>
  <si>
    <t>15500370000</t>
  </si>
  <si>
    <t>265/35ZR22  102W  ExtremeContact DWS06</t>
  </si>
  <si>
    <t>265/35R22</t>
  </si>
  <si>
    <t>15500360000</t>
  </si>
  <si>
    <t>265/30ZR22  97Y  ExtremeContact DWS06</t>
  </si>
  <si>
    <t>265/30R22</t>
  </si>
  <si>
    <t>15500350000</t>
  </si>
  <si>
    <t>255/30ZR22  95Y  ExtremeContact DWS06</t>
  </si>
  <si>
    <t>255/30R22</t>
  </si>
  <si>
    <t>15500340000</t>
  </si>
  <si>
    <t>295/40ZR21  111Y  ExtremeContact DWS06</t>
  </si>
  <si>
    <t>295/40R21</t>
  </si>
  <si>
    <t>15500330000</t>
  </si>
  <si>
    <t>295/35ZR21  107Y  ExtremeContact DWS06</t>
  </si>
  <si>
    <t>295/35R21</t>
  </si>
  <si>
    <t>15500320000</t>
  </si>
  <si>
    <t>315/35ZR20  110Y  ExtremeContact DWS06</t>
  </si>
  <si>
    <t>15500310000</t>
  </si>
  <si>
    <t>295/40ZR20  110W  ExtremeContact DWS06</t>
  </si>
  <si>
    <t>295/40R20</t>
  </si>
  <si>
    <t>15500300000</t>
  </si>
  <si>
    <t>285/30ZR20  99W  ExtremeContact DWS06</t>
  </si>
  <si>
    <t>15500290000</t>
  </si>
  <si>
    <t>275/45ZR20  110W  ExtremeContact DWS06</t>
  </si>
  <si>
    <t>275/45R20</t>
  </si>
  <si>
    <t>15500280000</t>
  </si>
  <si>
    <t>275/40ZR20  106Y  ExtremeContact DWS06</t>
  </si>
  <si>
    <t>15500270000</t>
  </si>
  <si>
    <t>275/35ZR20  102Y  ExtremeContact DWS06</t>
  </si>
  <si>
    <t>15500260000</t>
  </si>
  <si>
    <t>275/30ZR20  97Y  ExtremeContact DWS06</t>
  </si>
  <si>
    <t>15500250000</t>
  </si>
  <si>
    <t>265/45ZR20  104Y  ExtremeContact DWS06</t>
  </si>
  <si>
    <t>265/45R20</t>
  </si>
  <si>
    <t>15500240000</t>
  </si>
  <si>
    <t>265/35ZR20  99Y  ExtremeContact DWS06</t>
  </si>
  <si>
    <t>15500230000</t>
  </si>
  <si>
    <t>255/50ZR20  109Y  ExtremeContact DWS06</t>
  </si>
  <si>
    <t>255/50R20</t>
  </si>
  <si>
    <t>15500220000</t>
  </si>
  <si>
    <t>255/45ZR20  105Y  ExtremeContact DWS06</t>
  </si>
  <si>
    <t>15500210000</t>
  </si>
  <si>
    <t>255/35ZR20  97W  ExtremeContact DWS06</t>
  </si>
  <si>
    <t>15500200000</t>
  </si>
  <si>
    <t>245/45ZR20  103Y  ExtremeContact DWS06</t>
  </si>
  <si>
    <t>15500190000</t>
  </si>
  <si>
    <t>245/40ZR20  99Y  ExtremeContact DWS06</t>
  </si>
  <si>
    <t>15500180000</t>
  </si>
  <si>
    <t>245/35ZR20  95Y  ExtremeContact DWS06</t>
  </si>
  <si>
    <t>15500170000</t>
  </si>
  <si>
    <t>285/35ZR19  99Y  ExtremeContact DWS06</t>
  </si>
  <si>
    <t>15500160000</t>
  </si>
  <si>
    <t>285/30ZR19  98Y  ExtremeContact DWS06</t>
  </si>
  <si>
    <t>15500140000</t>
  </si>
  <si>
    <t>275/45ZR19  108W  ExtremeContact DWS06</t>
  </si>
  <si>
    <t>275/45R19</t>
  </si>
  <si>
    <t>15500130000</t>
  </si>
  <si>
    <t>275/40ZR19  101Y  ExtremeContact DWS06</t>
  </si>
  <si>
    <t>15500120000</t>
  </si>
  <si>
    <t>275/35ZR19  100Y  ExtremeContact DWS06</t>
  </si>
  <si>
    <t>15500110000</t>
  </si>
  <si>
    <t>275/30ZR19  96Y  ExtremeContact DWS06</t>
  </si>
  <si>
    <t>15500090000</t>
  </si>
  <si>
    <t>265/35ZR19  98Y  ExtremeContact DWS06</t>
  </si>
  <si>
    <t>15500080000</t>
  </si>
  <si>
    <t>265/30ZR19  93Y  ExtremeContact DWS06</t>
  </si>
  <si>
    <t>265/30R19</t>
  </si>
  <si>
    <t>15500070000</t>
  </si>
  <si>
    <t>255/50ZR19  107W  ExtremeContact DWS06</t>
  </si>
  <si>
    <t>15500060000</t>
  </si>
  <si>
    <t>255/40ZR19  100Y  ExtremeContact DWS06</t>
  </si>
  <si>
    <t>15500050000</t>
  </si>
  <si>
    <t>255/35ZR19  96Y  ExtremeContact DWS06</t>
  </si>
  <si>
    <t>15500040000</t>
  </si>
  <si>
    <t>245/50ZR19  105Y  ExtremeContact DWS06</t>
  </si>
  <si>
    <t>245/50R19</t>
  </si>
  <si>
    <t>15500030000</t>
  </si>
  <si>
    <t>245/45ZR19  98Y  ExtremeContact DWS06</t>
  </si>
  <si>
    <t>15500020000</t>
  </si>
  <si>
    <t>245/40ZR19  98Y  ExtremeContact DWS06</t>
  </si>
  <si>
    <t>15500010000</t>
  </si>
  <si>
    <t>245/35ZR19  93Y  ExtremeContact DWS06</t>
  </si>
  <si>
    <t>15500000000</t>
  </si>
  <si>
    <t>235/35ZR19  91Y  ExtremeContact DWS06</t>
  </si>
  <si>
    <t>15499990000</t>
  </si>
  <si>
    <t>225/45ZR19  92W  ExtremeContact DWS06</t>
  </si>
  <si>
    <t>15499980000</t>
  </si>
  <si>
    <t>225/40ZR19  93Y  ExtremeContact DWS06</t>
  </si>
  <si>
    <t>15499970000</t>
  </si>
  <si>
    <t>295/35ZR18  99Y  ExtremeContact DWS06</t>
  </si>
  <si>
    <t>15499960000</t>
  </si>
  <si>
    <t>285/35ZR18  101Y  ExtremeContact DWS06</t>
  </si>
  <si>
    <t>285/35R18</t>
  </si>
  <si>
    <t>15499950000</t>
  </si>
  <si>
    <t>275/40ZR18  99Y  ExtremeContact DWS06</t>
  </si>
  <si>
    <t>15499940000</t>
  </si>
  <si>
    <t>275/35ZR18  95Y  ExtremeContact DWS06</t>
  </si>
  <si>
    <t>15499930000</t>
  </si>
  <si>
    <t>265/40ZR18  101Y  ExtremeContact DWS06</t>
  </si>
  <si>
    <t>15499920000</t>
  </si>
  <si>
    <t>265/35ZR18  97Y  ExtremeContact DWS06</t>
  </si>
  <si>
    <t>15499910000</t>
  </si>
  <si>
    <t>255/55ZR18  109W  ExtremeContact DWS06</t>
  </si>
  <si>
    <t>15499900000</t>
  </si>
  <si>
    <t>255/45ZR18  103Y  ExtremeContact DWS06</t>
  </si>
  <si>
    <t>15499890000</t>
  </si>
  <si>
    <t>255/40ZR18  99Y  ExtremeContact DWS06</t>
  </si>
  <si>
    <t>15499880000</t>
  </si>
  <si>
    <t>255/35ZR18  94Y  ExtremeContact DWS06</t>
  </si>
  <si>
    <t>15499870000</t>
  </si>
  <si>
    <t>245/45ZR18  100Y  ExtremeContact DWS06</t>
  </si>
  <si>
    <t>15499860000</t>
  </si>
  <si>
    <t>245/40ZR18  97Y  ExtremeContact DWS06</t>
  </si>
  <si>
    <t>15499850000</t>
  </si>
  <si>
    <t>245/35ZR18  92Y  ExtremeContact DWS06</t>
  </si>
  <si>
    <t>15499840000</t>
  </si>
  <si>
    <t>235/55ZR18  100W  ExtremeContact DWS06</t>
  </si>
  <si>
    <t>15499830000</t>
  </si>
  <si>
    <t>235/50ZR18  97W  ExtremeContact DWS06</t>
  </si>
  <si>
    <t>15499820000</t>
  </si>
  <si>
    <t>235/45ZR18  98Y  ExtremeContact DWS06</t>
  </si>
  <si>
    <t>15499810000</t>
  </si>
  <si>
    <t>235/40ZR18  95Y  ExtremeContact DWS06</t>
  </si>
  <si>
    <t>15499800000</t>
  </si>
  <si>
    <t>225/50ZR18  95W  ExtremeContact DWS06</t>
  </si>
  <si>
    <t>15499790000</t>
  </si>
  <si>
    <t>225/45ZR18  91Y  ExtremeContact DWS06</t>
  </si>
  <si>
    <t>15499780000</t>
  </si>
  <si>
    <t>225/40ZR18  92Y  ExtremeContact DWS06</t>
  </si>
  <si>
    <t>15499770000</t>
  </si>
  <si>
    <t>215/45ZR18  93Y  ExtremeContact DWS06</t>
  </si>
  <si>
    <t>15499760000</t>
  </si>
  <si>
    <t>215/40ZR18  89Y  ExtremeContact DWS06</t>
  </si>
  <si>
    <t>15499750000</t>
  </si>
  <si>
    <t>255/45ZR17  98W  ExtremeContact DWS06</t>
  </si>
  <si>
    <t>15499740000</t>
  </si>
  <si>
    <t>255/40ZR17  94W  ExtremeContact DWS06</t>
  </si>
  <si>
    <t>15499730000</t>
  </si>
  <si>
    <t>245/50ZR17  99W  ExtremeContact DWS06</t>
  </si>
  <si>
    <t>15499720000</t>
  </si>
  <si>
    <t>245/45ZR17  99Y  ExtremeContact DWS06</t>
  </si>
  <si>
    <t>15499710000</t>
  </si>
  <si>
    <t>245/40ZR17  91W  ExtremeContact DWS06</t>
  </si>
  <si>
    <t>15499700000</t>
  </si>
  <si>
    <t>235/55ZR17  99W  ExtremeContact DWS06</t>
  </si>
  <si>
    <t>15499690000</t>
  </si>
  <si>
    <t>235/50ZR17  96W  ExtremeContact DWS06</t>
  </si>
  <si>
    <t>15499680000</t>
  </si>
  <si>
    <t>235/45ZR17  94W  ExtremeContact DWS06</t>
  </si>
  <si>
    <t>15499670000</t>
  </si>
  <si>
    <t>225/55ZR17  97W  ExtremeContact DWS06</t>
  </si>
  <si>
    <t>15499660000</t>
  </si>
  <si>
    <t>225/50ZR17  94W  ExtremeContact DWS06</t>
  </si>
  <si>
    <t>15499650000</t>
  </si>
  <si>
    <t>225/45ZR17  91W  ExtremeContact DWS06</t>
  </si>
  <si>
    <t>15499640000</t>
  </si>
  <si>
    <t>215/55ZR17  94W  ExtremeContact DWS06</t>
  </si>
  <si>
    <t>15499630000</t>
  </si>
  <si>
    <t>215/50ZR17  95W  ExtremeContact DWS06</t>
  </si>
  <si>
    <t>15499620000</t>
  </si>
  <si>
    <t>215/45ZR17  91W  ExtremeContact DWS06</t>
  </si>
  <si>
    <t>15499610000</t>
  </si>
  <si>
    <t>205/50ZR17  93W  ExtremeContact DWS06</t>
  </si>
  <si>
    <t>15499600000</t>
  </si>
  <si>
    <t>205/45ZR17  88W  ExtremeContact DWS06</t>
  </si>
  <si>
    <t>15499590000</t>
  </si>
  <si>
    <t>225/55ZR16  95W  ExtremeContact DWS06</t>
  </si>
  <si>
    <t>15499580000</t>
  </si>
  <si>
    <t>225/50ZR16  92W  ExtremeContact DWS06</t>
  </si>
  <si>
    <t>15499570000</t>
  </si>
  <si>
    <t>215/55ZR16  93W  ExtremeContact DWS06</t>
  </si>
  <si>
    <t>15499560000</t>
  </si>
  <si>
    <t>205/55ZR16  91W  ExtremeContact DWS06</t>
  </si>
  <si>
    <t>15499550000</t>
  </si>
  <si>
    <t/>
  </si>
  <si>
    <t>205/50ZR16  87W  ExtremeContact DWS06</t>
  </si>
  <si>
    <t>15499530000</t>
  </si>
  <si>
    <t>205/45ZR16  83W  ExtremeContact DWS06</t>
  </si>
  <si>
    <t>15499520000</t>
  </si>
  <si>
    <t>195/50ZR16  84W  ExtremeContact DWS06</t>
  </si>
  <si>
    <t>15499510000</t>
  </si>
  <si>
    <t>285/30ZR20 99W XL EXTREME CONTACT  DWS J</t>
  </si>
  <si>
    <t>ExtremeContact DWS</t>
  </si>
  <si>
    <t>15493430000</t>
  </si>
  <si>
    <t>255/35ZR20 97W XL  EXTREMECONTACT DWS J</t>
  </si>
  <si>
    <t>15493220000</t>
  </si>
  <si>
    <t>245/35ZR21 96Y XL FR EXTREMECONTACT DW</t>
  </si>
  <si>
    <t>ExtremeContact DW</t>
  </si>
  <si>
    <t>245/35R21</t>
  </si>
  <si>
    <t>15482520000</t>
  </si>
  <si>
    <t>T165/90R17 105M CST 17</t>
  </si>
  <si>
    <t>CST 17 Spare</t>
  </si>
  <si>
    <t>M</t>
  </si>
  <si>
    <t>T165/90R17</t>
  </si>
  <si>
    <t>15489080000</t>
  </si>
  <si>
    <t>T125/70R19 100M TL CST17</t>
  </si>
  <si>
    <t>T125/70R19</t>
  </si>
  <si>
    <t>03580010000</t>
  </si>
  <si>
    <t>T115/95R17 95M CST 17</t>
  </si>
  <si>
    <t>T115/95R17</t>
  </si>
  <si>
    <t>03567720000</t>
  </si>
  <si>
    <t>T125/70R17 98M TL CST 17</t>
  </si>
  <si>
    <t>T125/70R17</t>
  </si>
  <si>
    <t>03560770000</t>
  </si>
  <si>
    <t>T125/70R16 96M CST17</t>
  </si>
  <si>
    <t>T125/70R16</t>
  </si>
  <si>
    <t>03529640000</t>
  </si>
  <si>
    <t>T125/70R15 95M CST17</t>
  </si>
  <si>
    <t>T125/70R15</t>
  </si>
  <si>
    <t>03529560000</t>
  </si>
  <si>
    <t>T155/70R19 113M TL CST 17</t>
  </si>
  <si>
    <t>T155/70R19</t>
  </si>
  <si>
    <t>03529010000</t>
  </si>
  <si>
    <t>T175/80R19 122M TL CST 17</t>
  </si>
  <si>
    <t>T175/80R19</t>
  </si>
  <si>
    <t>03519900000</t>
  </si>
  <si>
    <t>T125/80R17 99M TL CST 17</t>
  </si>
  <si>
    <t>T125/80R17</t>
  </si>
  <si>
    <t>03519870000</t>
  </si>
  <si>
    <t>T135/90R16 102M TL CST 17</t>
  </si>
  <si>
    <t>T135/90R16</t>
  </si>
  <si>
    <t>03519820000</t>
  </si>
  <si>
    <t>T135/90R17 104M CST17</t>
  </si>
  <si>
    <t>T135/90R17</t>
  </si>
  <si>
    <t>03519810000</t>
  </si>
  <si>
    <t>T135/80R17 102M TL CST 17 *</t>
  </si>
  <si>
    <t>T135/70R17</t>
  </si>
  <si>
    <t>03519790000</t>
  </si>
  <si>
    <t>T155/80R19 114M CST17 MO</t>
  </si>
  <si>
    <t>T155/80R19</t>
  </si>
  <si>
    <t>03519770000</t>
  </si>
  <si>
    <t>T155/85R18 115M TL CST 17</t>
  </si>
  <si>
    <t>T155/85R18</t>
  </si>
  <si>
    <t>03519760000</t>
  </si>
  <si>
    <t>T155/70R17 110M CST17 MO</t>
  </si>
  <si>
    <t>T155/70R17</t>
  </si>
  <si>
    <t>03519750000</t>
  </si>
  <si>
    <t>T115/70R15 90M CST17</t>
  </si>
  <si>
    <t>T115/70R15</t>
  </si>
  <si>
    <t>03519700000</t>
  </si>
  <si>
    <t>T125/70R18 99M CST17</t>
  </si>
  <si>
    <t>T125/70R18</t>
  </si>
  <si>
    <t>03519500000</t>
  </si>
  <si>
    <t>T145/60R20 105 M TL CST17</t>
  </si>
  <si>
    <t>T145/60R20</t>
  </si>
  <si>
    <t>03506340000</t>
  </si>
  <si>
    <t>T165/60R20 113M TL CST17</t>
  </si>
  <si>
    <t>T165/60R20</t>
  </si>
  <si>
    <t>03506250000</t>
  </si>
  <si>
    <t>T135/70R16 100M TL CST17</t>
  </si>
  <si>
    <t>T135/70R16</t>
  </si>
  <si>
    <t>03505730000</t>
  </si>
  <si>
    <t>T125/60R18 94M TL CST17</t>
  </si>
  <si>
    <t>T125/60R18</t>
  </si>
  <si>
    <t>03505610000</t>
  </si>
  <si>
    <t>T145/80R19 110M TL CST17</t>
  </si>
  <si>
    <t>T145/80R19</t>
  </si>
  <si>
    <t>03505590000</t>
  </si>
  <si>
    <t>T155/60R18 107M TL CST 17</t>
  </si>
  <si>
    <t>T155/60R18</t>
  </si>
  <si>
    <t>03505180000</t>
  </si>
  <si>
    <t>T135/80R18 104M CST 17</t>
  </si>
  <si>
    <t>135/80R18</t>
  </si>
  <si>
    <t>Peugot</t>
  </si>
  <si>
    <t>03505070000</t>
  </si>
  <si>
    <t>T165/80R17 104M TL CST17</t>
  </si>
  <si>
    <t>T165/80R17</t>
  </si>
  <si>
    <t>03503890000</t>
  </si>
  <si>
    <t>T135/90R16 102M TL CST17</t>
  </si>
  <si>
    <t>03503770000</t>
  </si>
  <si>
    <t>255/55R20 107H CCLX20</t>
  </si>
  <si>
    <t>CrossContactLX20</t>
  </si>
  <si>
    <t>15499350000</t>
  </si>
  <si>
    <t>245/45R20 103W XL FR CRC UHP E LR</t>
  </si>
  <si>
    <t>CrossContact UHP</t>
  </si>
  <si>
    <t>Land Rover</t>
  </si>
  <si>
    <t>03580400000</t>
  </si>
  <si>
    <t>235/55R19 105W XL FR CRC UHP E LR</t>
  </si>
  <si>
    <t>03580390000</t>
  </si>
  <si>
    <t xml:space="preserve">295/40R20 106Y CrossContact UHP </t>
  </si>
  <si>
    <t>03548900000</t>
  </si>
  <si>
    <t>235/50R19 99V FR CRC UHP MO</t>
  </si>
  <si>
    <t>03548800000</t>
  </si>
  <si>
    <t>255/50R19 103W FRML CRC UHP MO</t>
  </si>
  <si>
    <t>03548790000</t>
  </si>
  <si>
    <t>275/50R20 109W ML CRC UHP MO</t>
  </si>
  <si>
    <t>275/50R20</t>
  </si>
  <si>
    <t>03548760000</t>
  </si>
  <si>
    <t>295/35ZR21 107Y XL FR CRC UHP MO #</t>
  </si>
  <si>
    <t>03548740000</t>
  </si>
  <si>
    <t xml:space="preserve">265/40R21 105Y CrossContact UHP </t>
  </si>
  <si>
    <t>265/40R21</t>
  </si>
  <si>
    <t>03548730000</t>
  </si>
  <si>
    <t>295/40R21 111W XL FR CRC UHPMO</t>
  </si>
  <si>
    <t>03548710000</t>
  </si>
  <si>
    <t>265/50R20 111V XL FR CRC UHP</t>
  </si>
  <si>
    <t>03548640000</t>
  </si>
  <si>
    <t>255/50R20 109Y XL FR CRC UHP</t>
  </si>
  <si>
    <t>03548590000</t>
  </si>
  <si>
    <t>255/50R19 107V CrossContact UHP SSR</t>
  </si>
  <si>
    <t>03547290000</t>
  </si>
  <si>
    <t>255/55R18 105W ML CRC UHP MO</t>
  </si>
  <si>
    <t>03546950000</t>
  </si>
  <si>
    <t>285/45R19 111W XL CC UHP SSR*</t>
  </si>
  <si>
    <t>285/45R19</t>
  </si>
  <si>
    <t>03546530000</t>
  </si>
  <si>
    <t>285/45R19 107W FRML CRC UHP MO</t>
  </si>
  <si>
    <t>03545960000</t>
  </si>
  <si>
    <t>03545830000</t>
  </si>
  <si>
    <t>275/40R20 106Y XL FR CRC UHP E</t>
  </si>
  <si>
    <t>03545590000</t>
  </si>
  <si>
    <t>295/35R21 107Y TL XL FR CRC UHP N0 #</t>
  </si>
  <si>
    <t>03544310000</t>
  </si>
  <si>
    <t>215/65R16 98H TL CRC UHP</t>
  </si>
  <si>
    <t>03542000000</t>
  </si>
  <si>
    <t>295/40R20 110Y XLFR CRCUHP RO1</t>
  </si>
  <si>
    <t>03541490000</t>
  </si>
  <si>
    <t>275/45R20 110W XL FR CRC UHP</t>
  </si>
  <si>
    <t>03541260000</t>
  </si>
  <si>
    <t>225/55R18 98V TL FR CRC UHP</t>
  </si>
  <si>
    <t>Mitsubishi</t>
  </si>
  <si>
    <t>03540840000</t>
  </si>
  <si>
    <t>255/50R19 107Y XL FR CRC UHP</t>
  </si>
  <si>
    <t>03540630000</t>
  </si>
  <si>
    <t>255/45R19 100V CRC UHP MO</t>
  </si>
  <si>
    <t>03540110000</t>
  </si>
  <si>
    <t>285/50R18 109W FR CCUHP</t>
  </si>
  <si>
    <t>285/50R18</t>
  </si>
  <si>
    <t>03520700000</t>
  </si>
  <si>
    <t>235/60R18 107W XL FR CRC UHPAO</t>
  </si>
  <si>
    <t>03507880000</t>
  </si>
  <si>
    <t>245/60R18 105H FR CC LX20</t>
  </si>
  <si>
    <t>CrossContact LX20</t>
  </si>
  <si>
    <t>15509100000</t>
  </si>
  <si>
    <t>P275/55R20 111T CC LX20</t>
  </si>
  <si>
    <t>15508200000</t>
  </si>
  <si>
    <t>255/55R20 107H FR CROSSCONTACT LX20</t>
  </si>
  <si>
    <t>15496060000</t>
  </si>
  <si>
    <t>265/50R20 107T FR CROSSCONTACT LX20</t>
  </si>
  <si>
    <t>15496050000</t>
  </si>
  <si>
    <t>235/65R18 106H FR CROSSCONTACT LX20</t>
  </si>
  <si>
    <t>15496040000</t>
  </si>
  <si>
    <t>285/45R22 114H XL FR CROSSCONTACT LX20</t>
  </si>
  <si>
    <t>15494600000</t>
  </si>
  <si>
    <t>245/55R19 103S FR CROSSCONTACT LX20</t>
  </si>
  <si>
    <t>15493970000</t>
  </si>
  <si>
    <t>255/60R19 109H FR CROSSCONTACT LX20</t>
  </si>
  <si>
    <t>15493960000</t>
  </si>
  <si>
    <t>P275/55R20 111S CC LX20</t>
  </si>
  <si>
    <t>15493040000</t>
  </si>
  <si>
    <t>255/65R18 111S FR CC LX20</t>
  </si>
  <si>
    <t>15491110000</t>
  </si>
  <si>
    <t>275/65R18 116T FR CC LX20 OWL</t>
  </si>
  <si>
    <t>15491100000</t>
  </si>
  <si>
    <t>265/65R18 114S FR CC LX20 OWL</t>
  </si>
  <si>
    <t>15491090000</t>
  </si>
  <si>
    <t>235/60R18 107H XL FR CC LX20</t>
  </si>
  <si>
    <t>15491080000</t>
  </si>
  <si>
    <t>245/60R18 105T FR CC LX20</t>
  </si>
  <si>
    <t>15491070000</t>
  </si>
  <si>
    <t>255/50R19 107H XL FR CC LX20</t>
  </si>
  <si>
    <t>15491060000</t>
  </si>
  <si>
    <t>285/50R20 112H FR CC LX20</t>
  </si>
  <si>
    <t>15491050000</t>
  </si>
  <si>
    <t>225/65R17 102T FR CC LX20</t>
  </si>
  <si>
    <t>15491040000</t>
  </si>
  <si>
    <t>235/65R18 106T FR CC LX20</t>
  </si>
  <si>
    <t>15491020000</t>
  </si>
  <si>
    <t>265/65R17 112T FR CC LX20</t>
  </si>
  <si>
    <t>15491010000</t>
  </si>
  <si>
    <t>255/70R18 113T FR CC  LX20 OWL</t>
  </si>
  <si>
    <t>15491000000</t>
  </si>
  <si>
    <t>275/60R18 113H FR CC LX20</t>
  </si>
  <si>
    <t>275/60R18</t>
  </si>
  <si>
    <t>15490990000</t>
  </si>
  <si>
    <t>265/60R18 110T FR CC LX20 OWL</t>
  </si>
  <si>
    <t>15490980000</t>
  </si>
  <si>
    <t>235/70R16 106T FR CC LX20 OWL</t>
  </si>
  <si>
    <t>15490960000</t>
  </si>
  <si>
    <t>215/70R16 100S FR CC LX20 OWL</t>
  </si>
  <si>
    <t>15490950000</t>
  </si>
  <si>
    <t>245/75R16 111S FR CC LX20 OWL</t>
  </si>
  <si>
    <t>15490940000</t>
  </si>
  <si>
    <t>235/65R16 103T FR CC LX20</t>
  </si>
  <si>
    <t>15490930000</t>
  </si>
  <si>
    <t>265/70R18 116S FR CC LX20</t>
  </si>
  <si>
    <t>15490920000</t>
  </si>
  <si>
    <t>265/65R17 112T FR CC LX20 OWL</t>
  </si>
  <si>
    <t>15490910000</t>
  </si>
  <si>
    <t>265/70R17 115T FR CC LX20</t>
  </si>
  <si>
    <t>15490900000</t>
  </si>
  <si>
    <t>265/70R17 115T FR CC LX20 OWL</t>
  </si>
  <si>
    <t>15490890000</t>
  </si>
  <si>
    <t>265/70R16 112S FR CC LX20 OWL</t>
  </si>
  <si>
    <t>15490880000</t>
  </si>
  <si>
    <t>275/60R20 115S  FR CC LX20 OWL</t>
  </si>
  <si>
    <t>15490860000</t>
  </si>
  <si>
    <t>255/55R18 109H XL FR CC LX20</t>
  </si>
  <si>
    <t>15490840000</t>
  </si>
  <si>
    <t>235/65R17 108T XL FR CC LX20 OWL</t>
  </si>
  <si>
    <t>15490830000</t>
  </si>
  <si>
    <t>235/65R17 108H XL FR CC LX20</t>
  </si>
  <si>
    <t>15490820000</t>
  </si>
  <si>
    <t>275/60R17 110S FR CC LX20 OWL</t>
  </si>
  <si>
    <t>15490810000</t>
  </si>
  <si>
    <t>245/65R17 107T FR CC LX20 OWL</t>
  </si>
  <si>
    <t>15490800000</t>
  </si>
  <si>
    <t>235/75R16 108S FR CC LX20 OWL</t>
  </si>
  <si>
    <t>15490790000</t>
  </si>
  <si>
    <t>255/65R16 109S FR CC LX20 OWL</t>
  </si>
  <si>
    <t>15490780000</t>
  </si>
  <si>
    <t>225/70R16 103S FR CC LX20 OWL</t>
  </si>
  <si>
    <t>15490770000</t>
  </si>
  <si>
    <t>265/75R16 116T FR CC LX20 OWL</t>
  </si>
  <si>
    <t>15490760000</t>
  </si>
  <si>
    <t>245/70R16 107S FR CC LX20 OWL</t>
  </si>
  <si>
    <t>15490740000</t>
  </si>
  <si>
    <t>255/65R17 110S FR CC LX20 OWL</t>
  </si>
  <si>
    <t>15490710000</t>
  </si>
  <si>
    <t>245/70R17 110S FR CC LX20 OWL</t>
  </si>
  <si>
    <t>15490700000</t>
  </si>
  <si>
    <t>235/55R19 101H CrossContact LX Sport</t>
  </si>
  <si>
    <t>CrossContact LX Sport</t>
  </si>
  <si>
    <t>15507660000</t>
  </si>
  <si>
    <t>255/45R20 101H FR CCLXSP AR</t>
  </si>
  <si>
    <t>15501890000</t>
  </si>
  <si>
    <t>255/50R20 105T FR CCLXSP</t>
  </si>
  <si>
    <t>15500980000</t>
  </si>
  <si>
    <t>245/60R18 105T FR CCLXSP</t>
  </si>
  <si>
    <t>15500960000</t>
  </si>
  <si>
    <t>235/60R18 103H FR CCLXSP</t>
  </si>
  <si>
    <t>Acura</t>
  </si>
  <si>
    <t>15499000000</t>
  </si>
  <si>
    <t>255/45R20 101H FR CCLXSP AO</t>
  </si>
  <si>
    <t>15498490000</t>
  </si>
  <si>
    <t>235/60R18 103H FR CrossContact LX Sport AO</t>
  </si>
  <si>
    <t>15498480000</t>
  </si>
  <si>
    <t>235/55R19 101H FR CCLXSP AO</t>
  </si>
  <si>
    <t>15498470000</t>
  </si>
  <si>
    <t>235/65R18 106T  CC LX SPORT</t>
  </si>
  <si>
    <t>15496410000</t>
  </si>
  <si>
    <t>225/60R17 99H CCLXSP</t>
  </si>
  <si>
    <t>Renault</t>
  </si>
  <si>
    <t>15483520000</t>
  </si>
  <si>
    <t>235/60R18 107V XL FR CCLXSP LR</t>
  </si>
  <si>
    <t>04710350000</t>
  </si>
  <si>
    <t>235/55R19 105V XL FR CCLXSP LR</t>
  </si>
  <si>
    <t>04710310000</t>
  </si>
  <si>
    <t>235/55R19 101H CC LX SPORT</t>
  </si>
  <si>
    <t>Hyundai/Kia</t>
  </si>
  <si>
    <t>04320190000</t>
  </si>
  <si>
    <t>245/55R19 103H CC LX SPORT</t>
  </si>
  <si>
    <t>04320180000</t>
  </si>
  <si>
    <t>255/45R20 105H CCLXSP</t>
  </si>
  <si>
    <t>03590450000</t>
  </si>
  <si>
    <t>255/55R19 111W XL FR CCLXSP J LR</t>
  </si>
  <si>
    <t>03590350000</t>
  </si>
  <si>
    <t>255/60R18 112V XL CCLXSP J</t>
  </si>
  <si>
    <t>03590330000</t>
  </si>
  <si>
    <t>265/45R21 108W XL FR CCLXSP J LR</t>
  </si>
  <si>
    <t>265/45R21</t>
  </si>
  <si>
    <t>03590140000</t>
  </si>
  <si>
    <t>295/40R20 106W FR CCLXSP MGT</t>
  </si>
  <si>
    <t>295/10R20</t>
  </si>
  <si>
    <t>Maserati</t>
  </si>
  <si>
    <t>03574280000</t>
  </si>
  <si>
    <t>265/45R20 104W FR CCLXSP MGT</t>
  </si>
  <si>
    <t>03574270000</t>
  </si>
  <si>
    <t>255/60R18 108W FR CCLXSP MGT</t>
  </si>
  <si>
    <t>03574260000</t>
  </si>
  <si>
    <t>235/55R19 105H XL FR CCLXSP VOL</t>
  </si>
  <si>
    <t>03549490000</t>
  </si>
  <si>
    <t>235/55R17 99V FR CCLXSP</t>
  </si>
  <si>
    <t>03549280000</t>
  </si>
  <si>
    <t>235/50R18 97V FR CCLXSP</t>
  </si>
  <si>
    <t>03549270000</t>
  </si>
  <si>
    <t>275/40R22 108Y XL FR CCLXSP</t>
  </si>
  <si>
    <t>275/40R22</t>
  </si>
  <si>
    <t>03549260000</t>
  </si>
  <si>
    <t>275/45R20 110H XL FR CCLXSP</t>
  </si>
  <si>
    <t>03549250000</t>
  </si>
  <si>
    <t>255/55R18 109H XL FR CCLXSP</t>
  </si>
  <si>
    <t>03549240000</t>
  </si>
  <si>
    <t>275/45R20 110V XL FR CCLXSP N0</t>
  </si>
  <si>
    <t>03549230000</t>
  </si>
  <si>
    <t>255/55R18 109V XL FR CCLXSP N0</t>
  </si>
  <si>
    <t>03549220000</t>
  </si>
  <si>
    <t>215/70R16 100H CCLXSP</t>
  </si>
  <si>
    <t>03549210000</t>
  </si>
  <si>
    <t>255/50R19 107H XL CCLXSP SSR</t>
  </si>
  <si>
    <t>03549180000</t>
  </si>
  <si>
    <t>265/45R20 108H XL CCLXSP MO</t>
  </si>
  <si>
    <t>03549170000</t>
  </si>
  <si>
    <t>255/50R19 107H XL CCLXSP MO</t>
  </si>
  <si>
    <t>03549160000</t>
  </si>
  <si>
    <t>235/60R18 103V CCLXSP SSR</t>
  </si>
  <si>
    <t>03548530000</t>
  </si>
  <si>
    <t>235/55R19 101V FR CCLX Sport AR</t>
  </si>
  <si>
    <t>03548520000</t>
  </si>
  <si>
    <t>225/65R17 102H CCLXSP</t>
  </si>
  <si>
    <t>03548510000</t>
  </si>
  <si>
    <t>275/45R20 110V XL FR CCLXSP T0 ContiSilent</t>
  </si>
  <si>
    <t>03547460000</t>
  </si>
  <si>
    <t>265/45R20 108V XL FR CCLXSP T0 ContiSilent</t>
  </si>
  <si>
    <t>03547450000</t>
  </si>
  <si>
    <t>265/40R22 106Y XL FR CrossContact LX Sport J LR</t>
  </si>
  <si>
    <t>03547380000</t>
  </si>
  <si>
    <t>235/65R18 106T CCLXSP</t>
  </si>
  <si>
    <t>03544840000</t>
  </si>
  <si>
    <t>275/45R20 110V XL CCLXSP T0</t>
  </si>
  <si>
    <t>03544830000</t>
  </si>
  <si>
    <t>265/45R20 108V XL CCLXSP T0</t>
  </si>
  <si>
    <t>03544820000</t>
  </si>
  <si>
    <t>285/40R22 110Y CCLXSP LR ContiSilent</t>
  </si>
  <si>
    <t>285/40R22</t>
  </si>
  <si>
    <t>03544620000</t>
  </si>
  <si>
    <t>255/50R20 109W XL FR CCLXSP J LR</t>
  </si>
  <si>
    <t>03544510000</t>
  </si>
  <si>
    <t>255/55R19 111W XL FR CCLXSP J</t>
  </si>
  <si>
    <t>03544440000</t>
  </si>
  <si>
    <t>255/60R18 112V XL FR CCLXSP J</t>
  </si>
  <si>
    <t>03544220000</t>
  </si>
  <si>
    <t>235/50R18 97H FR CCLXSP AO</t>
  </si>
  <si>
    <t>03543880000</t>
  </si>
  <si>
    <t>275/40R22 108Y XLFR CCLXSP ContiSilent</t>
  </si>
  <si>
    <t>03543870000</t>
  </si>
  <si>
    <t>275/40R21 107H TL XL FR CCLXSP</t>
  </si>
  <si>
    <t>275/40R21</t>
  </si>
  <si>
    <t>03543830000</t>
  </si>
  <si>
    <t>215/65R16 98H CCLXSP</t>
  </si>
  <si>
    <t>03543700000</t>
  </si>
  <si>
    <t>215/60R17 96H CCLXSP</t>
  </si>
  <si>
    <t>03543690000</t>
  </si>
  <si>
    <t>275/45R21 110W XL FR CCLXSP</t>
  </si>
  <si>
    <t>275/45R21</t>
  </si>
  <si>
    <t>03543340000</t>
  </si>
  <si>
    <t>245/45R20 103V XL FR CCLXSP LR</t>
  </si>
  <si>
    <t>03543330000</t>
  </si>
  <si>
    <t>235/55R19 101H TL CCLXSP SSR MOE</t>
  </si>
  <si>
    <t>03543280000</t>
  </si>
  <si>
    <t>235/60R18 103H TL CCLXSP SSR MOE</t>
  </si>
  <si>
    <t>03543270000</t>
  </si>
  <si>
    <t>315/40R21 111H FR CCLXSP MO</t>
  </si>
  <si>
    <t>315/40R21</t>
  </si>
  <si>
    <t>03543250000</t>
  </si>
  <si>
    <t>245/45R20 103W XL CCLXSP LR</t>
  </si>
  <si>
    <t>03543210000</t>
  </si>
  <si>
    <t>235/55R19 105W XL CCLXSP LR</t>
  </si>
  <si>
    <t>03543200000</t>
  </si>
  <si>
    <t>275/45R21 107H FR CCLXSP MO</t>
  </si>
  <si>
    <t>03543190000</t>
  </si>
  <si>
    <t>275/45R21 110Y XL FR CCLXSP</t>
  </si>
  <si>
    <t>03543130000</t>
  </si>
  <si>
    <t>285/45R20 112H TL XL FR CCLXSP AO</t>
  </si>
  <si>
    <t>285/45R20</t>
  </si>
  <si>
    <t>03542790000</t>
  </si>
  <si>
    <t>255/55R19 111H TL XL FR CCLXSP AO</t>
  </si>
  <si>
    <t>03542780000</t>
  </si>
  <si>
    <t>245/50R20 102H CCLXSP</t>
  </si>
  <si>
    <t>03542490000</t>
  </si>
  <si>
    <t>235/65R17 104H ML CCLXSP MO</t>
  </si>
  <si>
    <t>03507640000</t>
  </si>
  <si>
    <t>P235/65R17 103T CROSSCONT LX</t>
  </si>
  <si>
    <t>CrossContact LX</t>
  </si>
  <si>
    <t>15494860000</t>
  </si>
  <si>
    <t>225/65R17 102T CROSSCONTACT LX E</t>
  </si>
  <si>
    <t>15493230000</t>
  </si>
  <si>
    <t>245/70R16 111T  XL CRC LX</t>
  </si>
  <si>
    <t>04510760000</t>
  </si>
  <si>
    <t>245/65R17 111T  XL CRC  LX</t>
  </si>
  <si>
    <t>04510750000</t>
  </si>
  <si>
    <t>225/65R17 102H CONTI CROSSCONTACT LX</t>
  </si>
  <si>
    <t>04320110000</t>
  </si>
  <si>
    <t>215/70R16 100S  CROSSCONTACT LX</t>
  </si>
  <si>
    <t>04320100000</t>
  </si>
  <si>
    <t>225/65R17 102T ContiCrossContact LX</t>
  </si>
  <si>
    <t>03549440000</t>
  </si>
  <si>
    <t>255/60R18 112V XL FR CRC LX</t>
  </si>
  <si>
    <t>03549390000</t>
  </si>
  <si>
    <t>P265/70R17 113S CONTITRAC TR  OWL</t>
  </si>
  <si>
    <t>ContiTrac TR</t>
  </si>
  <si>
    <t>15449900000</t>
  </si>
  <si>
    <t>LT275/70R18 125/122S CONTITRAC TR OWL</t>
  </si>
  <si>
    <t>04569060000</t>
  </si>
  <si>
    <t>LT275/70R18 LRE 125/122S CONTITRAC TR</t>
  </si>
  <si>
    <t>04320020000</t>
  </si>
  <si>
    <t>P265/70R17 113S CONTITRAC SUV</t>
  </si>
  <si>
    <t>ContiTrac SUV</t>
  </si>
  <si>
    <t>15449890000</t>
  </si>
  <si>
    <t>P265/70R18 114S CONTITRAC</t>
  </si>
  <si>
    <t>ContiTrac</t>
  </si>
  <si>
    <t>15482600000</t>
  </si>
  <si>
    <t>P235/70R16 104T CONTITRAC OWL</t>
  </si>
  <si>
    <t xml:space="preserve">Ford </t>
  </si>
  <si>
    <t>15481000000</t>
  </si>
  <si>
    <t>P225/70R15 100S CONTITRAC RAGR</t>
  </si>
  <si>
    <t>15473450000</t>
  </si>
  <si>
    <t>P225/70R15 100S CONTITRAC(RANG</t>
  </si>
  <si>
    <t>15473440000</t>
  </si>
  <si>
    <t>LT275/65R18 123/120S LRE CONTITRAC</t>
  </si>
  <si>
    <t>04320230000</t>
  </si>
  <si>
    <t>225/50R17 94V TL FR CV95</t>
  </si>
  <si>
    <t>ContiTouringContact CV 95</t>
  </si>
  <si>
    <t>03517770000</t>
  </si>
  <si>
    <t>305/30ZR20 (103Y) XL FR SportContact 6 MO</t>
  </si>
  <si>
    <t>ContiSportContact 6</t>
  </si>
  <si>
    <t>03583940000</t>
  </si>
  <si>
    <t xml:space="preserve">275/30R20 97Y SportContact 6 </t>
  </si>
  <si>
    <t>03583490000</t>
  </si>
  <si>
    <t xml:space="preserve">265/35R19 98Y SC6 </t>
  </si>
  <si>
    <t>03583480000</t>
  </si>
  <si>
    <t>265/35ZR19 (98Y) XL FR SportContact 6 AO</t>
  </si>
  <si>
    <t>03581190000</t>
  </si>
  <si>
    <t>275/30ZR20 (97Y) XL FR SportContact 6 AO</t>
  </si>
  <si>
    <t>03581170000</t>
  </si>
  <si>
    <t xml:space="preserve">255/35R19 96Y SC6 </t>
  </si>
  <si>
    <t>03579970000</t>
  </si>
  <si>
    <t>245/35R19 93Y XL FR SC 6 RO2</t>
  </si>
  <si>
    <t>03579800000</t>
  </si>
  <si>
    <t>245/30ZR20 90Y XL FR SportContact 6</t>
  </si>
  <si>
    <t>245/30R20</t>
  </si>
  <si>
    <t>03579010000</t>
  </si>
  <si>
    <t>295/35ZR19 (104Y) XL SC6 RO1</t>
  </si>
  <si>
    <t>(Y)</t>
  </si>
  <si>
    <t>03576270000</t>
  </si>
  <si>
    <t>245/40R19 98Y XL  SC6 RO1</t>
  </si>
  <si>
    <t>03575350000</t>
  </si>
  <si>
    <t>245/40ZR19 (98Y) XL FR SportContact 6 MO</t>
  </si>
  <si>
    <t xml:space="preserve">03574870000 </t>
  </si>
  <si>
    <t>245/35ZR19 (93Y) XL SC6 RO1</t>
  </si>
  <si>
    <t>03566590000</t>
  </si>
  <si>
    <t>03564620000</t>
  </si>
  <si>
    <t xml:space="preserve">295/30R20 101Y SportContact 6 </t>
  </si>
  <si>
    <t>03564610000</t>
  </si>
  <si>
    <t>265/35ZR21 101Y CSC5P T0 ContiSilent</t>
  </si>
  <si>
    <t>ContiSportContact 5P</t>
  </si>
  <si>
    <t>265/35R21</t>
  </si>
  <si>
    <t>03578610000</t>
  </si>
  <si>
    <t>245/35ZR21 96Y XL CSC5P T0 ContiSilent</t>
  </si>
  <si>
    <t>03578600000</t>
  </si>
  <si>
    <t>245/35ZR19 (93Y) XL FR SC5P</t>
  </si>
  <si>
    <t>03578370000</t>
  </si>
  <si>
    <t>305/30R20 (103Y) TL XL FR CSC5P</t>
  </si>
  <si>
    <t>03576160000</t>
  </si>
  <si>
    <t xml:space="preserve">315/30R21 105Y CSC 5P </t>
  </si>
  <si>
    <t>105</t>
  </si>
  <si>
    <t>315/30R21</t>
  </si>
  <si>
    <t>03575390000</t>
  </si>
  <si>
    <t>285/35ZR21 105Y XL FR CSC5P MO</t>
  </si>
  <si>
    <t>285/35R21</t>
  </si>
  <si>
    <t>03575010000</t>
  </si>
  <si>
    <t>255/40ZR21 102Y XL FR CSC5P MO</t>
  </si>
  <si>
    <t>255/40R21</t>
  </si>
  <si>
    <t>03575000000</t>
  </si>
  <si>
    <t>03573180000</t>
  </si>
  <si>
    <t xml:space="preserve">275/35R21 103Y ContiSportContact 5P </t>
  </si>
  <si>
    <t>103</t>
  </si>
  <si>
    <t>275/35R21</t>
  </si>
  <si>
    <t>03573090000</t>
  </si>
  <si>
    <t>285/35ZR20 (100Y) FR CSC 5 MGT</t>
  </si>
  <si>
    <t>03571170000</t>
  </si>
  <si>
    <t>255/35R20 97Y XL FR CSC5P J</t>
  </si>
  <si>
    <t>03570760000</t>
  </si>
  <si>
    <t>265/35R21 101Y XL FR CSC5P AO</t>
  </si>
  <si>
    <t>03569750000</t>
  </si>
  <si>
    <t>265/35ZR20 (99Y) XL FR CSC 5P</t>
  </si>
  <si>
    <t>03569660000</t>
  </si>
  <si>
    <t>03569480000</t>
  </si>
  <si>
    <t>235/40ZR20 96Y XL CSC 5P MO</t>
  </si>
  <si>
    <t>235/40R20</t>
  </si>
  <si>
    <t>03569410000</t>
  </si>
  <si>
    <t>275/35R20 102Y XL FR CSC 5P MO</t>
  </si>
  <si>
    <t>03568020000</t>
  </si>
  <si>
    <t>245/40R20 99Y XL FR CSC 5P MO</t>
  </si>
  <si>
    <t>03568000000</t>
  </si>
  <si>
    <t>255/35R19 96Y XL FR CSC5P AO</t>
  </si>
  <si>
    <t>03567930000</t>
  </si>
  <si>
    <t>235/35ZR19 91Y XL FR CSC 5P MO</t>
  </si>
  <si>
    <t>03567910000</t>
  </si>
  <si>
    <t>255/30ZR19 (91Y)XL FR CSC5P MO</t>
  </si>
  <si>
    <t>03567210000</t>
  </si>
  <si>
    <t>235/35ZR19 (91Y)XL FR CSC5P MO</t>
  </si>
  <si>
    <t>03567200000</t>
  </si>
  <si>
    <t>275/35R21 103Y XL CSC5P RO1 ContiSilent</t>
  </si>
  <si>
    <t>03566680000</t>
  </si>
  <si>
    <t>235/35ZR19 (91Y) XL CSC5P RO1 #</t>
  </si>
  <si>
    <t>03566640000</t>
  </si>
  <si>
    <t>295/30ZR19 (100Y) TL XL FR CSC 5P RO1 #</t>
  </si>
  <si>
    <t>295/30R19</t>
  </si>
  <si>
    <t>03566030000</t>
  </si>
  <si>
    <t>285/30ZR20(99Y) XLFR CSC5P MO#</t>
  </si>
  <si>
    <t>03565640000</t>
  </si>
  <si>
    <t>285/30ZR19 (98Y) XLFR CSC5P MO</t>
  </si>
  <si>
    <t>03565270000</t>
  </si>
  <si>
    <t>255/35ZR19 (96Y) XLFR CSC5P MO</t>
  </si>
  <si>
    <t>03565260000</t>
  </si>
  <si>
    <t>285/40ZR22 (106Y) TL FR CSC 5P MO</t>
  </si>
  <si>
    <t>03564830000</t>
  </si>
  <si>
    <t>325/35ZR22 (110Y) TL FR CSC 5P MO</t>
  </si>
  <si>
    <t>325/35R22</t>
  </si>
  <si>
    <t>03564820000</t>
  </si>
  <si>
    <t>325/40ZR21 (113Y) TL FR CSC 5P MO</t>
  </si>
  <si>
    <t>325/40R21</t>
  </si>
  <si>
    <t>03564810000</t>
  </si>
  <si>
    <t>285/45ZR21 (109Y) TL FR CSC 5P MO</t>
  </si>
  <si>
    <t>285/45R21</t>
  </si>
  <si>
    <t>03564800000</t>
  </si>
  <si>
    <t>275/30ZR21(98Y)XL CSC5P RO1 ContiSilent</t>
  </si>
  <si>
    <t>275/30R21</t>
  </si>
  <si>
    <t>03564750000</t>
  </si>
  <si>
    <t>285/30ZR21(100Y)XL CSC5P RO1 ContiSilent</t>
  </si>
  <si>
    <t>285/30R21</t>
  </si>
  <si>
    <t>03564600000</t>
  </si>
  <si>
    <t>275/35ZR19 (100Y) XL FR CSC5P*</t>
  </si>
  <si>
    <t>03564300000</t>
  </si>
  <si>
    <t>255/35ZR19 (92Y) TL FR CSC5P*</t>
  </si>
  <si>
    <t>03564270000</t>
  </si>
  <si>
    <t>235/45ZR19 99Y XL FR CSC 5P MO</t>
  </si>
  <si>
    <t>03563740000</t>
  </si>
  <si>
    <t>255/40ZR20(101Y) XLFR CSC5P MO</t>
  </si>
  <si>
    <t>03563010000</t>
  </si>
  <si>
    <t>285/35ZR20(104Y) XLFR CSC5P MO</t>
  </si>
  <si>
    <t>03563000000</t>
  </si>
  <si>
    <t>235/35R19 91Y XL FR CSC5P AO</t>
  </si>
  <si>
    <t>03562860000</t>
  </si>
  <si>
    <t>255/40R19 100Y XLFR CSC5P AO</t>
  </si>
  <si>
    <t>03562630000</t>
  </si>
  <si>
    <t>285/30ZR21(100Y)XLFR CSC5P RO1</t>
  </si>
  <si>
    <t>03562380000</t>
  </si>
  <si>
    <t>255/35ZR19 (96Y)XL FR CSC5P AO</t>
  </si>
  <si>
    <t>03562320000</t>
  </si>
  <si>
    <t>255/40ZR20(101Y) XLFR CSC5P N0</t>
  </si>
  <si>
    <t>03562060000</t>
  </si>
  <si>
    <t>295/35ZR20(105Y) XLFR CSC5P N0</t>
  </si>
  <si>
    <t>295/35R20</t>
  </si>
  <si>
    <t>03562050000</t>
  </si>
  <si>
    <t>235/35ZR19 91Y XL FR CSC5P RO2</t>
  </si>
  <si>
    <t>03561700000</t>
  </si>
  <si>
    <t>225/35ZR19 88Y XL FR CSC5P RO2</t>
  </si>
  <si>
    <t>03561690000</t>
  </si>
  <si>
    <t>255/30ZR19 91Y XL FR CSC5P RO2</t>
  </si>
  <si>
    <t>03561680000</t>
  </si>
  <si>
    <t>275/30ZR21 (98Y)XLFR CSC5P RO1</t>
  </si>
  <si>
    <t>03560940000</t>
  </si>
  <si>
    <t>265/40R21 101Y FR CSC5P SUV N0</t>
  </si>
  <si>
    <t>03542300000</t>
  </si>
  <si>
    <t>295/35R21 103Y FR CSC5P SUV N0</t>
  </si>
  <si>
    <t>03542280000</t>
  </si>
  <si>
    <t>255/35R19 96Y XL CSC5P SSR MOE</t>
  </si>
  <si>
    <t>03519580000</t>
  </si>
  <si>
    <t>285/30R19 98Y XL CSC5P SSR MOE</t>
  </si>
  <si>
    <t>03519570000</t>
  </si>
  <si>
    <t>275/35R21 103Y XL FR CSC5P RO1</t>
  </si>
  <si>
    <t>03514720000</t>
  </si>
  <si>
    <t>295/30ZR20(101Y) XLFR CSC5P MO</t>
  </si>
  <si>
    <t>03507500000</t>
  </si>
  <si>
    <t>265/35ZR19 (98Y) XLFR CSC5P MO</t>
  </si>
  <si>
    <t>03507490000</t>
  </si>
  <si>
    <t>255/35R19 96Y XL FR CSC 5P MO</t>
  </si>
  <si>
    <t>03507340000</t>
  </si>
  <si>
    <t>235/35ZR19 TL XL FR CSC 5P MO</t>
  </si>
  <si>
    <t>Z</t>
  </si>
  <si>
    <t>03507120000</t>
  </si>
  <si>
    <t>255/35ZR18 94Y XL FR CSC 5P MO</t>
  </si>
  <si>
    <t>03507110000</t>
  </si>
  <si>
    <t>235/40ZR18 95Y XL FR CSC 5P MO</t>
  </si>
  <si>
    <t>03507100000</t>
  </si>
  <si>
    <t>225/40R18 92Y XL FR CSC 5</t>
  </si>
  <si>
    <t>ContiSportContact 5</t>
  </si>
  <si>
    <t>15497690000</t>
  </si>
  <si>
    <t>235/40R19 92V FR CONTISPORTCONTACT 5</t>
  </si>
  <si>
    <t>15489440000</t>
  </si>
  <si>
    <t xml:space="preserve">265/45R21 108W CSC 5 </t>
  </si>
  <si>
    <t>108</t>
  </si>
  <si>
    <t>03581980000</t>
  </si>
  <si>
    <t>235/55R19 105V XL FR ContiSportContact 5 SUV VOL</t>
  </si>
  <si>
    <t>03579680000</t>
  </si>
  <si>
    <t>225/45R18 95Y XL FR SC5 SSR *</t>
  </si>
  <si>
    <t>03578220000</t>
  </si>
  <si>
    <t>275/45R21 110Y XL CSC5 LR ContiSilent</t>
  </si>
  <si>
    <t>03576190000</t>
  </si>
  <si>
    <t>245/40R18 93Y FR CSC5 AO #</t>
  </si>
  <si>
    <t>03575980000</t>
  </si>
  <si>
    <t>285/40R22 110Y ContiSportContact 5 CS*</t>
  </si>
  <si>
    <t>CS</t>
  </si>
  <si>
    <t>Rolls-Royce</t>
  </si>
  <si>
    <t>03575100000</t>
  </si>
  <si>
    <t>255/45R22 107Y ContiSportContact 5 CS*</t>
  </si>
  <si>
    <t>255/45R22</t>
  </si>
  <si>
    <t>03575080000</t>
  </si>
  <si>
    <t>285/45R21 113Y ContiSportContact 5 CS*</t>
  </si>
  <si>
    <t>03575060000</t>
  </si>
  <si>
    <t>255/50R21 109Y CSC 5 CS*</t>
  </si>
  <si>
    <t>255/50R21</t>
  </si>
  <si>
    <t>03574930000</t>
  </si>
  <si>
    <t>295/35ZR21 103Y CSC5 SUV MGT</t>
  </si>
  <si>
    <t>03574180000</t>
  </si>
  <si>
    <t>265/40ZR21 101Y CSC5 SUV MGT</t>
  </si>
  <si>
    <t>03574170000</t>
  </si>
  <si>
    <t>295/40ZR20 106Y CSC5 SUV MGT</t>
  </si>
  <si>
    <t>03574150000</t>
  </si>
  <si>
    <t>265/45ZR20 104Y SC5 SUV MGT</t>
  </si>
  <si>
    <t>03574120000</t>
  </si>
  <si>
    <t>235/55R19 101W FR ContiSportContact 5 SUV AO</t>
  </si>
  <si>
    <t>03571250000</t>
  </si>
  <si>
    <t>285/30ZR21 (100Y) XL CSC5 MGT</t>
  </si>
  <si>
    <t>03571190000</t>
  </si>
  <si>
    <t>245/35ZR21 (96Y) XL CSC5 MGT</t>
  </si>
  <si>
    <t>03571180000</t>
  </si>
  <si>
    <t>245/40ZR20 (99Y) XL FR CSC 5 MGT</t>
  </si>
  <si>
    <t>03571160000</t>
  </si>
  <si>
    <t>245/45R18 100W XL FR CSC5 J</t>
  </si>
  <si>
    <t>03570830000</t>
  </si>
  <si>
    <t>225/45R18 95Y TL XL FR CSC 5 J</t>
  </si>
  <si>
    <t>03570550000</t>
  </si>
  <si>
    <t>255/50R19 103Y FR CSC5 N0</t>
  </si>
  <si>
    <t>03569010000</t>
  </si>
  <si>
    <t>255/55R19 111W XL SC5 SUV J</t>
  </si>
  <si>
    <t>03568970000</t>
  </si>
  <si>
    <t>285/40R21 109Y XL CSC 5 SUV AO</t>
  </si>
  <si>
    <t>285/40R21</t>
  </si>
  <si>
    <t>03568650000</t>
  </si>
  <si>
    <t>255/50R20 109W XL CSC5 SUV J</t>
  </si>
  <si>
    <t>03568490000</t>
  </si>
  <si>
    <t>245/35R21 96W TL XL CSC 5 ContiSilent</t>
  </si>
  <si>
    <t>03568440000</t>
  </si>
  <si>
    <t xml:space="preserve">245/40R18 97Y FR CSC5 </t>
  </si>
  <si>
    <t>03567940000</t>
  </si>
  <si>
    <t>245/35R21 96W TL XL CSC 5</t>
  </si>
  <si>
    <t>03567580000</t>
  </si>
  <si>
    <t>245/40R19 98Y XL FR CSC5 *MO</t>
  </si>
  <si>
    <t>03567450000</t>
  </si>
  <si>
    <t>275/40R19 101Y FR SC5 MO</t>
  </si>
  <si>
    <t>03567250000</t>
  </si>
  <si>
    <t>245/45R19 102Y XL FR SC5 MO</t>
  </si>
  <si>
    <t>03567240000</t>
  </si>
  <si>
    <t>255/60R18 108Y FR SC5 SUV AO</t>
  </si>
  <si>
    <t>03566390000</t>
  </si>
  <si>
    <t>245/40R18 93Y TL FR CSC5 AO</t>
  </si>
  <si>
    <t>03565860000</t>
  </si>
  <si>
    <t>245/45R17 95Y TL FR CSC 5 AO</t>
  </si>
  <si>
    <t>03565850000</t>
  </si>
  <si>
    <t>225/45R18 95Y XL FR CSC 5</t>
  </si>
  <si>
    <t>03565680000</t>
  </si>
  <si>
    <t>275/40ZR19 (101Y) TL FR CSC 5 MGT</t>
  </si>
  <si>
    <t>03565330000</t>
  </si>
  <si>
    <t>245/45ZR19 (102Y) XL FR CSC 5 MGT</t>
  </si>
  <si>
    <t>03565320000</t>
  </si>
  <si>
    <t>275/45R18 103Y TL FR CSC 5 MGT</t>
  </si>
  <si>
    <t>275/45R18</t>
  </si>
  <si>
    <t>03565310000</t>
  </si>
  <si>
    <t>235/50R18 97Y TL FR CSC 5 MGT</t>
  </si>
  <si>
    <t>03565290000</t>
  </si>
  <si>
    <t>235/55R18 100V FR CSC5 SUV CS</t>
  </si>
  <si>
    <t>03564950000</t>
  </si>
  <si>
    <t>275/40R19 105W XL FR CSC5</t>
  </si>
  <si>
    <t>03564890000</t>
  </si>
  <si>
    <t>245/45R19 102W XL FR CSC5</t>
  </si>
  <si>
    <t>03564790000</t>
  </si>
  <si>
    <t>245/40R18 97Y XL FR CSC5 MO</t>
  </si>
  <si>
    <t>03564380000</t>
  </si>
  <si>
    <t>225/50R17 94W CSC5 SSR MOE</t>
  </si>
  <si>
    <t>03564210000</t>
  </si>
  <si>
    <t>225/45R18 95Y XL FR SC5 MO</t>
  </si>
  <si>
    <t>03564090000</t>
  </si>
  <si>
    <t>225/40R19 89W FR CSC5 SSR *</t>
  </si>
  <si>
    <t>03564040000</t>
  </si>
  <si>
    <t>245/45R18 96Y CSC5 AO</t>
  </si>
  <si>
    <t>03563890000</t>
  </si>
  <si>
    <t>255/35R19 96Y XL CSC 5 SSR MOE</t>
  </si>
  <si>
    <t>03563810000</t>
  </si>
  <si>
    <t>255/45R19 104Y  XL FR CSC5 AO</t>
  </si>
  <si>
    <t>03563300000</t>
  </si>
  <si>
    <t>285/35R21 105Y XL FR CSC 5 CS*</t>
  </si>
  <si>
    <t>03563080000</t>
  </si>
  <si>
    <t>255/40R21 102Y XL FR CSC 5 CS*</t>
  </si>
  <si>
    <t>03563070000</t>
  </si>
  <si>
    <t>225/45R18 95Y XL CSC 5 SSR MOE</t>
  </si>
  <si>
    <t>03563050000</t>
  </si>
  <si>
    <t>245/40R18 97Y XL CSC 5 SSR MOE</t>
  </si>
  <si>
    <t>03563020000</t>
  </si>
  <si>
    <t>275/40R19 101Y TL FR CSC 5 MO</t>
  </si>
  <si>
    <t>03562740000</t>
  </si>
  <si>
    <t>225/40R19 93Y XL CSC5 SSR MOE</t>
  </si>
  <si>
    <t>03562730000</t>
  </si>
  <si>
    <t>245/35R19 93Y XL CSC5 SSR MOE</t>
  </si>
  <si>
    <t>03562720000</t>
  </si>
  <si>
    <t>225/40R18 92Y TL XL FR CSC5 AO</t>
  </si>
  <si>
    <t>03562330000</t>
  </si>
  <si>
    <t>225/50R17 94W CSC 5 MO</t>
  </si>
  <si>
    <t>03562250000</t>
  </si>
  <si>
    <t>245/45R17 95W TL FR CSC5 MO</t>
  </si>
  <si>
    <t>03562120000</t>
  </si>
  <si>
    <t>275/45ZR18 (103Y) FR CSC5 N0</t>
  </si>
  <si>
    <t>03562080000</t>
  </si>
  <si>
    <t>245/50ZR18 (100Y) FR CSC5 N0</t>
  </si>
  <si>
    <t>03562070000</t>
  </si>
  <si>
    <t>255/35R18 94Y XL FR CSC 5 MO</t>
  </si>
  <si>
    <t>03561870000</t>
  </si>
  <si>
    <t>245/40R17 91Y TL FR CSC 5 MO</t>
  </si>
  <si>
    <t>03561780000</t>
  </si>
  <si>
    <t>225/45R17 91Y TL FR CSC 5 MO</t>
  </si>
  <si>
    <t>03561770000</t>
  </si>
  <si>
    <t>225/45R18 91V TL FR CSC 5 SSR*</t>
  </si>
  <si>
    <t>03561600000</t>
  </si>
  <si>
    <t>225/45R19 92W TL FR CSC5 SSR *</t>
  </si>
  <si>
    <t>03561570000</t>
  </si>
  <si>
    <t>255/40R19 96W TL FR CSC5 SSR *</t>
  </si>
  <si>
    <t>03561550000</t>
  </si>
  <si>
    <t>255/45R18 99W TL FR CSC5 SSR *</t>
  </si>
  <si>
    <t>03561540000</t>
  </si>
  <si>
    <t>225/50R18 95W TL FR CSC5 SSR *</t>
  </si>
  <si>
    <t>03561530000</t>
  </si>
  <si>
    <t>265/45ZR20 108Y XL CSC5SUV MO</t>
  </si>
  <si>
    <t>03560980000</t>
  </si>
  <si>
    <t>225/45R17 91V TL FR CSC5 MO</t>
  </si>
  <si>
    <t>03560760000</t>
  </si>
  <si>
    <t>265/40R22 106Y XL CSC5 SUV J</t>
  </si>
  <si>
    <t>03545360000</t>
  </si>
  <si>
    <t>295/40R22 112Y XL CSC5 SUV ContiSilent</t>
  </si>
  <si>
    <t>295/40R22</t>
  </si>
  <si>
    <t>03544230000</t>
  </si>
  <si>
    <t>255/45R20 101W FR CSC 5 SUV AO</t>
  </si>
  <si>
    <t>03543900000</t>
  </si>
  <si>
    <t>295/40R22 112Y TL XL FR CSC 5 SUV</t>
  </si>
  <si>
    <t>03543660000</t>
  </si>
  <si>
    <t>285/45R20 112Y XL CSC5 SUV AO</t>
  </si>
  <si>
    <t>03542720000</t>
  </si>
  <si>
    <t>255/55R19 111Y TL XL FR CSC 5 SUV AO</t>
  </si>
  <si>
    <t>03542710000</t>
  </si>
  <si>
    <t>235/60R18 103W FR CSC5 SUV N0</t>
  </si>
  <si>
    <t>03542270000</t>
  </si>
  <si>
    <t>255/55R18 105W FR CSC5 SUV N0</t>
  </si>
  <si>
    <t>03542250000</t>
  </si>
  <si>
    <t>255/55R18 109V TL XL FR CSC 5 SUV SSR *</t>
  </si>
  <si>
    <t>03542230000</t>
  </si>
  <si>
    <t>315/35R20 110WXL CSC5 SUV SSR*</t>
  </si>
  <si>
    <t>03542210000</t>
  </si>
  <si>
    <t>255/50R19 107WXL CSC5 SUV SSR*</t>
  </si>
  <si>
    <t>03542200000</t>
  </si>
  <si>
    <t>275/40R20 106WXL CSC5 SUV SSR*</t>
  </si>
  <si>
    <t>03542190000</t>
  </si>
  <si>
    <t>285/45R19 111WXL CSC5 SUV SSR*</t>
  </si>
  <si>
    <t>03542170000</t>
  </si>
  <si>
    <t>235/55R19 101Y FR CSC5 N0</t>
  </si>
  <si>
    <t>03542100000</t>
  </si>
  <si>
    <t>295/40ZR21 111Y XL CSC5SUV MO</t>
  </si>
  <si>
    <t>03541860000</t>
  </si>
  <si>
    <t>235/50R18 97V CSC5 SUV SSR MOE</t>
  </si>
  <si>
    <t>03541790000</t>
  </si>
  <si>
    <t>235/45R19 95V CSC5SUV SSR MOE</t>
  </si>
  <si>
    <t>03541780000</t>
  </si>
  <si>
    <t>255/55R18 109HXL CSC5SUV SSR*</t>
  </si>
  <si>
    <t>03541540000</t>
  </si>
  <si>
    <t>255/50R19 103W CSC5 SUV SSRMOE</t>
  </si>
  <si>
    <t>03541420000</t>
  </si>
  <si>
    <t>275/45R18 103W FR CSC 5 MO</t>
  </si>
  <si>
    <t>03523990000</t>
  </si>
  <si>
    <t>245/50R18 100W FR CSC 5 MO</t>
  </si>
  <si>
    <t>03523980000</t>
  </si>
  <si>
    <t>225/45R17 91Y TL FR CSC 5 AO</t>
  </si>
  <si>
    <t>03519400000</t>
  </si>
  <si>
    <t>255/40R20 101Y XL FR CSC 5 AO</t>
  </si>
  <si>
    <t>03519330000</t>
  </si>
  <si>
    <t>235/45R17 94W TL FR CSC 5 CS</t>
  </si>
  <si>
    <t>03509950000</t>
  </si>
  <si>
    <t>235/40R18 95W TL XL FR CSC5 CS</t>
  </si>
  <si>
    <t>03509940000</t>
  </si>
  <si>
    <t>255/40R18 95Y FR CSC5 SSR *</t>
  </si>
  <si>
    <t>03509610000</t>
  </si>
  <si>
    <t>225/45R18 91Y TL FR CSC5 SSR *</t>
  </si>
  <si>
    <t>03509600000</t>
  </si>
  <si>
    <t>255/45R17 98W TL FR CSC5 SSR *</t>
  </si>
  <si>
    <t>03509590000</t>
  </si>
  <si>
    <t>225/50R17 94W TL FR CSC5 SSR *</t>
  </si>
  <si>
    <t>03509570000</t>
  </si>
  <si>
    <t>225/45R17 91W TL FR CSC5 SSR*</t>
  </si>
  <si>
    <t>03509530000</t>
  </si>
  <si>
    <t>245/35R18 88Y TL FR CSC5 SSR*</t>
  </si>
  <si>
    <t>03509510000</t>
  </si>
  <si>
    <t>225/40R18 88Y TL FR CSC5 SSR*</t>
  </si>
  <si>
    <t>03509500000</t>
  </si>
  <si>
    <t>255/35R19 92Y FR CSC 5 SSR*</t>
  </si>
  <si>
    <t>03508310000</t>
  </si>
  <si>
    <t>225/40R19 89Y FR CSC 5 SSR*</t>
  </si>
  <si>
    <t>03508300000</t>
  </si>
  <si>
    <t>245/35R18 92Y  XL FR CSC 5 MO</t>
  </si>
  <si>
    <t>03507400000</t>
  </si>
  <si>
    <t>225/40R18 92Y  XL FR CSC 5 MO</t>
  </si>
  <si>
    <t>03507390000</t>
  </si>
  <si>
    <t>245/40R17 91W TL FR CSC 5 MO</t>
  </si>
  <si>
    <t>03507380000</t>
  </si>
  <si>
    <t>225/45R17 91W TL FR CSC 5 MO</t>
  </si>
  <si>
    <t>03507370000</t>
  </si>
  <si>
    <t>245/45R17 99Y  XL FR CSC 5 MO</t>
  </si>
  <si>
    <t>03507360000</t>
  </si>
  <si>
    <t>225/45R17 91W  FR CSC5 SSR MOE</t>
  </si>
  <si>
    <t>03507230000</t>
  </si>
  <si>
    <t>225/40R18 92W XLFR CSC5 SSRMOE</t>
  </si>
  <si>
    <t>03505440000</t>
  </si>
  <si>
    <t xml:space="preserve">255/55R18 109Y CSPC 3 </t>
  </si>
  <si>
    <t>ContiSportContact 3</t>
  </si>
  <si>
    <t>03590180000</t>
  </si>
  <si>
    <t xml:space="preserve">265/35R19 98Y CSPC 3 </t>
  </si>
  <si>
    <t>03579370000</t>
  </si>
  <si>
    <t>205/45R17 84V CSPC 3 SSR *</t>
  </si>
  <si>
    <t>Mini</t>
  </si>
  <si>
    <t>03579240000</t>
  </si>
  <si>
    <t>265/35R18 97Y XL FR CSC 3 MO</t>
  </si>
  <si>
    <t>03579200000</t>
  </si>
  <si>
    <t>275/40R18 99Y CSPC 3 SSR</t>
  </si>
  <si>
    <t>03578740000</t>
  </si>
  <si>
    <t>245/45R18 96Y CSC 3 E SSR *</t>
  </si>
  <si>
    <t>03578710000</t>
  </si>
  <si>
    <t>265/35ZR18 (97Y) XL FR CSC3 MO</t>
  </si>
  <si>
    <t>03569760000</t>
  </si>
  <si>
    <t>235/40ZR18 (95Y) XL CSC3 RO1</t>
  </si>
  <si>
    <t>03565500000</t>
  </si>
  <si>
    <t>295/30ZR19 (100Y) XL SC3 N1 #</t>
  </si>
  <si>
    <t>03564990000</t>
  </si>
  <si>
    <t xml:space="preserve">265/35R19 94Y CSPC 3 </t>
  </si>
  <si>
    <t>03564640000</t>
  </si>
  <si>
    <t>285/35ZR20 104Y XL FR SC3</t>
  </si>
  <si>
    <t>03564430000</t>
  </si>
  <si>
    <t>245/35ZR20 95Y XL FR SC3</t>
  </si>
  <si>
    <t>03564410000</t>
  </si>
  <si>
    <t>205/55ZR17 91Y FR SC3 N2 #</t>
  </si>
  <si>
    <t>03564400000</t>
  </si>
  <si>
    <t xml:space="preserve">285/40R19 103Y CSPC 3 </t>
  </si>
  <si>
    <t>285/40R19</t>
  </si>
  <si>
    <t>03564310000</t>
  </si>
  <si>
    <t xml:space="preserve">255/45R19 100Y CSPC 3 </t>
  </si>
  <si>
    <t>03564170000</t>
  </si>
  <si>
    <t>275/35R18 95Y TL FR ContiSportContact 3 MO #</t>
  </si>
  <si>
    <t>03564150000</t>
  </si>
  <si>
    <t>245/35ZR19 (93Y)XL FR CSPC3* #</t>
  </si>
  <si>
    <t>03564080000</t>
  </si>
  <si>
    <t>235/35ZR19 (87Y) TL FR CSC 3 N1 #</t>
  </si>
  <si>
    <t>03563790000</t>
  </si>
  <si>
    <t>235/45RF17 97W XL FR CSC3 SSR</t>
  </si>
  <si>
    <t>03528210000</t>
  </si>
  <si>
    <t>225/45R17 94W TL XL FR CSC 3#</t>
  </si>
  <si>
    <t>03509650000</t>
  </si>
  <si>
    <t>205/45R17 84VTL FR CSC 3 *</t>
  </si>
  <si>
    <t xml:space="preserve">BMW </t>
  </si>
  <si>
    <t>03508050000</t>
  </si>
  <si>
    <t>265/40ZR18(101Y)XL FR CSPC3 N1</t>
  </si>
  <si>
    <t>03506040000</t>
  </si>
  <si>
    <t>235/35ZR19 91Y XL FR CSC3 CS</t>
  </si>
  <si>
    <t>03505630000</t>
  </si>
  <si>
    <t>245/40R18 93Y TL FR CSC 3 MO</t>
  </si>
  <si>
    <t>03504040000</t>
  </si>
  <si>
    <t>205/45R17 84W TL CSPC 3 SSR*</t>
  </si>
  <si>
    <t>03502780000</t>
  </si>
  <si>
    <t>285/35ZR18(101Y)XL FR CSPC3 MO</t>
  </si>
  <si>
    <t>03502580000</t>
  </si>
  <si>
    <t>255/40ZR18(99Y)XL FR CSPC 3 MO</t>
  </si>
  <si>
    <t>03502570000</t>
  </si>
  <si>
    <t>225/45ZR18 95W TL XL FR CSPC 3</t>
  </si>
  <si>
    <t>Saab</t>
  </si>
  <si>
    <t>03501740000</t>
  </si>
  <si>
    <t>265/35ZR19 (98Y) XL FR CSPC 3*</t>
  </si>
  <si>
    <t>03501630000</t>
  </si>
  <si>
    <t>255/35R18 94Y TL XL FR CSPC 3 MO</t>
  </si>
  <si>
    <t>03500400000</t>
  </si>
  <si>
    <t>275/35ZR20(102Y)XL FR SPC 2 MO</t>
  </si>
  <si>
    <t>ContiSportContact 2</t>
  </si>
  <si>
    <t>03567990000</t>
  </si>
  <si>
    <t>255/35ZR20 (97Y)XL FR SPC2 MO</t>
  </si>
  <si>
    <t>03567900000</t>
  </si>
  <si>
    <t>265/35ZR18 (93Y) FR SC2 N2</t>
  </si>
  <si>
    <t>03567150000</t>
  </si>
  <si>
    <t>255/40R17 94W FR SPC 2 SSR* #</t>
  </si>
  <si>
    <t>03565620000</t>
  </si>
  <si>
    <t>275/30R19 96Y TL XL FR SPC 2 *</t>
  </si>
  <si>
    <t>03528020000</t>
  </si>
  <si>
    <t>245/35R19 93Y TL XL FR SPC 2 *</t>
  </si>
  <si>
    <t>03528010000</t>
  </si>
  <si>
    <t>265/40ZR21 105Y XL FR SPC 2 MO</t>
  </si>
  <si>
    <t>03526240000</t>
  </si>
  <si>
    <t>275/35ZR20 102Y TL XL FR SPC 2</t>
  </si>
  <si>
    <t>03522950000</t>
  </si>
  <si>
    <t>225/45R17 91W TL FR SPC 2 SSR*</t>
  </si>
  <si>
    <t>03520860000</t>
  </si>
  <si>
    <t>225/45R17 91V TL FR SPC 2 SSR*</t>
  </si>
  <si>
    <t>03520850000</t>
  </si>
  <si>
    <t>275/40R19 101Y TL FR SPC 2 MO</t>
  </si>
  <si>
    <t>03520470000</t>
  </si>
  <si>
    <t>275/45R18 103Y FR+ML SPC2 MO</t>
  </si>
  <si>
    <t>03520450000</t>
  </si>
  <si>
    <t>255/45R18 99Y TL FR+ML SPC2 MO</t>
  </si>
  <si>
    <t>03520440000</t>
  </si>
  <si>
    <t>235/55R17 99W TL FR+ML SC2 MO</t>
  </si>
  <si>
    <t>03520420000</t>
  </si>
  <si>
    <t>275/40R18 103W XL FR SC2 J</t>
  </si>
  <si>
    <t>03510980000</t>
  </si>
  <si>
    <t>225/40 R18 92Y XL FR SPC2 AO</t>
  </si>
  <si>
    <t>03509900000</t>
  </si>
  <si>
    <t>205/55R16 91W FR ML SPC 2 AO</t>
  </si>
  <si>
    <t>03509890000</t>
  </si>
  <si>
    <t>265/35ZR19 98Y XL FR SPC 2 AO</t>
  </si>
  <si>
    <t>03506220000</t>
  </si>
  <si>
    <t>245/45R18 100W XL FR SPC 2 J</t>
  </si>
  <si>
    <t>03504710000</t>
  </si>
  <si>
    <t>255/40R19 100Y XL FR SPC 2 MO</t>
  </si>
  <si>
    <t>03503940000</t>
  </si>
  <si>
    <t>205/55ZR16 91Y FR SC N2</t>
  </si>
  <si>
    <t>ContiSportContact</t>
  </si>
  <si>
    <t>03569430000</t>
  </si>
  <si>
    <t>235/45R19 95H FR CONTIPROCONTACT</t>
  </si>
  <si>
    <t>ContiProContact</t>
  </si>
  <si>
    <t>Chrysler</t>
  </si>
  <si>
    <t>15509450000</t>
  </si>
  <si>
    <t>235/40R18 91W FR CPROC</t>
  </si>
  <si>
    <t>15508170000</t>
  </si>
  <si>
    <t>P235/45R19 95V FR CONTIPROCONTACT</t>
  </si>
  <si>
    <t>15506880000</t>
  </si>
  <si>
    <t>225/55R16 99H XL CONTIPROCONTACT</t>
  </si>
  <si>
    <t>15506750000</t>
  </si>
  <si>
    <t>P225/50R17 93H FR CONTIPROCONTACT</t>
  </si>
  <si>
    <t>15500990000</t>
  </si>
  <si>
    <t>225/45R18 95V XL PROC SSR*</t>
  </si>
  <si>
    <t>15500830000</t>
  </si>
  <si>
    <t>225/40R18 92V XL FR CONTIPROCONT.</t>
  </si>
  <si>
    <t>15497490000</t>
  </si>
  <si>
    <t>P205/70R16 96H CONTIPROCONTACT</t>
  </si>
  <si>
    <t>205/70R16</t>
  </si>
  <si>
    <t>15496930000</t>
  </si>
  <si>
    <t>225/45R17 91H FR CONTIPROCONTACT AO</t>
  </si>
  <si>
    <t>15496030000</t>
  </si>
  <si>
    <t>225/50R17 94H CONTIPROCONTACT SSR</t>
  </si>
  <si>
    <t>15495330000</t>
  </si>
  <si>
    <t>235/45R18 94H FR CONTIPROCONTACT</t>
  </si>
  <si>
    <t>15494620000</t>
  </si>
  <si>
    <t>225/50R17 93H FR PROCONTACT</t>
  </si>
  <si>
    <t>15494520000</t>
  </si>
  <si>
    <t>235/50R18 97H FR CONTIPROCONTACT E</t>
  </si>
  <si>
    <t>15494430000</t>
  </si>
  <si>
    <t>205/50R17 89V CONTIPROCONTACT</t>
  </si>
  <si>
    <t>15493530000</t>
  </si>
  <si>
    <t>255/45R19 100V CONTIPROCONTACT N1</t>
  </si>
  <si>
    <t>15493340000</t>
  </si>
  <si>
    <t>285/40R19 103V CONTIPROCONTACT N1</t>
  </si>
  <si>
    <t>15493330000</t>
  </si>
  <si>
    <t>215/55R16 97H XL CONTIPROCONTACT</t>
  </si>
  <si>
    <t>15493320000</t>
  </si>
  <si>
    <t>215/50R17 95H XL CONTIPROCONTACT</t>
  </si>
  <si>
    <t>15493310000</t>
  </si>
  <si>
    <t>P215/45R17 87H FR CONTIPROCONTACT</t>
  </si>
  <si>
    <t>15493240000</t>
  </si>
  <si>
    <t>225/55R17 97H CONTIPROCONT.</t>
  </si>
  <si>
    <t>15491200000</t>
  </si>
  <si>
    <t>225/45R17 91H FR CONTIPROCONTACT</t>
  </si>
  <si>
    <t>15491180000</t>
  </si>
  <si>
    <t>205/55R16 91H CONTIPROCONTACT</t>
  </si>
  <si>
    <t>15491170000</t>
  </si>
  <si>
    <t>235/50R18 97H FR CONTIPROCONTACT</t>
  </si>
  <si>
    <t>15491160000</t>
  </si>
  <si>
    <t>225/50R18 99V  XL CONTIPROCONTACT SSR*</t>
  </si>
  <si>
    <t>15491150000</t>
  </si>
  <si>
    <t>225/55R17 97H CONTIPROCONTACT SSR*</t>
  </si>
  <si>
    <t>15491140000</t>
  </si>
  <si>
    <t>P185/65R15 86H CONTIPROCONTACT E</t>
  </si>
  <si>
    <t>15490600000</t>
  </si>
  <si>
    <t>235/40R19 96V XL CONTIPROCONTACT</t>
  </si>
  <si>
    <t>15490590000</t>
  </si>
  <si>
    <t>205/50R17 93H XL FR CONTIPROCONTACT E</t>
  </si>
  <si>
    <t>15490490000</t>
  </si>
  <si>
    <t>195/65R15 91H TL CONTIPROCONTACT E</t>
  </si>
  <si>
    <t>15490480000</t>
  </si>
  <si>
    <t>P215/55R17 93V CONTIPROCONTACT</t>
  </si>
  <si>
    <t>15490420000</t>
  </si>
  <si>
    <t>P215/60R16 94T CONTIPROCONTACT</t>
  </si>
  <si>
    <t>15490410000</t>
  </si>
  <si>
    <t>P205/55R16 89H CONTIPROCONTACT</t>
  </si>
  <si>
    <t>15490310000</t>
  </si>
  <si>
    <t>P235/45R18 94H FR CONTIPROCONTACT</t>
  </si>
  <si>
    <t>15489460000</t>
  </si>
  <si>
    <t>235/40R19 92H FR CONTIPROCONTACT</t>
  </si>
  <si>
    <t>15489450000</t>
  </si>
  <si>
    <t>15489370000</t>
  </si>
  <si>
    <t>15489320000</t>
  </si>
  <si>
    <t>15488970000</t>
  </si>
  <si>
    <t>P275/40R19 101V FR CONTIPROCONTACT</t>
  </si>
  <si>
    <t>15488300000</t>
  </si>
  <si>
    <t>P245/45R19 98V FR CONTIPROCONTACT</t>
  </si>
  <si>
    <t>15488290000</t>
  </si>
  <si>
    <t>195/45R16 84H XL CONTIPROCONTACT</t>
  </si>
  <si>
    <t>195/45R16</t>
  </si>
  <si>
    <t>15488280000</t>
  </si>
  <si>
    <t>185/55R15 82H CONTIPROCONTACT</t>
  </si>
  <si>
    <t>185/55R15</t>
  </si>
  <si>
    <t>15487990000</t>
  </si>
  <si>
    <t>225/45R17 94H XL FR CONTIPROCONT. AO</t>
  </si>
  <si>
    <t>15486790000</t>
  </si>
  <si>
    <t>195/65R15 91H TL CONTIPROCONT.</t>
  </si>
  <si>
    <t>15485990000</t>
  </si>
  <si>
    <t>15484960000</t>
  </si>
  <si>
    <t>P195/65R15 89S CONTIPROCONTACT</t>
  </si>
  <si>
    <t>15484890000</t>
  </si>
  <si>
    <t>235/55R17 99H CONTIPROCONTACT E</t>
  </si>
  <si>
    <t>15484790000</t>
  </si>
  <si>
    <t>225/45R18 91V  CPROC SSR*</t>
  </si>
  <si>
    <t>15484690000</t>
  </si>
  <si>
    <t>205/65R16 95H CONTIPROCONTACT</t>
  </si>
  <si>
    <t>15483550000</t>
  </si>
  <si>
    <t>215/55R17 94H CONTIPROCONTACT</t>
  </si>
  <si>
    <t>15483510000</t>
  </si>
  <si>
    <t>215/60R16 95T CONTIPROCONTACT</t>
  </si>
  <si>
    <t>15483490000</t>
  </si>
  <si>
    <t>285/35R18 97H CONTIPROCONTACT MO</t>
  </si>
  <si>
    <t>15483050000</t>
  </si>
  <si>
    <t>255/40R18  99H  XL CONTIPROCONTACT MO</t>
  </si>
  <si>
    <t>15483040000</t>
  </si>
  <si>
    <t>225/45R17 91H FR CONTIPROCONTACT SSR MOE</t>
  </si>
  <si>
    <t>15483030000</t>
  </si>
  <si>
    <t>P195/65R15 89H CONTIPROCONTACT</t>
  </si>
  <si>
    <t>15482860000</t>
  </si>
  <si>
    <t>235/55R18 104H XL  CONTIPROCONTACT</t>
  </si>
  <si>
    <t>15482680000</t>
  </si>
  <si>
    <t>215/50R17 91H CONTIPROCONTACT</t>
  </si>
  <si>
    <t>15482660000</t>
  </si>
  <si>
    <t>215/55R16 93H CONTIPROCONTACT</t>
  </si>
  <si>
    <t>15482650000</t>
  </si>
  <si>
    <t>P215/55R18 94H CONTIPROCONTACT</t>
  </si>
  <si>
    <t>15482620000</t>
  </si>
  <si>
    <t>P195/55R16 86H  CONTIPROCONTACT</t>
  </si>
  <si>
    <t>195/55R16</t>
  </si>
  <si>
    <t>15481540000</t>
  </si>
  <si>
    <t>P215/60R16 94S CONTIPROCONTACT</t>
  </si>
  <si>
    <t>15481530000</t>
  </si>
  <si>
    <t>P205/60R16 91T CONTIPROCONTACT</t>
  </si>
  <si>
    <t>15481500000</t>
  </si>
  <si>
    <t>245/45R17 99H XL FR CONTIPROCONTACT AO</t>
  </si>
  <si>
    <t>15481320000</t>
  </si>
  <si>
    <t>245/40R18 97H XL FR CONTIPROCONTACT AO</t>
  </si>
  <si>
    <t>15481310000</t>
  </si>
  <si>
    <t>255/40R19  100H  XL  CONTIPROCONTACT AO</t>
  </si>
  <si>
    <t>15481260000</t>
  </si>
  <si>
    <t>255/45R18  99H CONTIPROCONTACT AO</t>
  </si>
  <si>
    <t>15481250000</t>
  </si>
  <si>
    <t>245/45R18 100H  XL  CONTIPROCONTACT AO</t>
  </si>
  <si>
    <t>15481240000</t>
  </si>
  <si>
    <t>15481220000</t>
  </si>
  <si>
    <t>225/40R18 XL FR 92H CONTIPROCONTACT MO</t>
  </si>
  <si>
    <t>15481210000</t>
  </si>
  <si>
    <t>P235/65R17 103T CONTIPROCONTACT</t>
  </si>
  <si>
    <t>15481190000</t>
  </si>
  <si>
    <t>235/45R17 97V XL FR CONTIPROCONTACT</t>
  </si>
  <si>
    <t>15449930000</t>
  </si>
  <si>
    <t>P205/65R15 95T XL CONTIPROCONTACT</t>
  </si>
  <si>
    <t>205/65R15</t>
  </si>
  <si>
    <t>15449480000</t>
  </si>
  <si>
    <t>P225/50R17 93H  FR CONTIPROCONTACT</t>
  </si>
  <si>
    <t>15448850000</t>
  </si>
  <si>
    <t>P215/70R16 99S CONTIPROCONTACT</t>
  </si>
  <si>
    <t>15448450000</t>
  </si>
  <si>
    <t>P225/60R17 98T CONTIPROCONTACT</t>
  </si>
  <si>
    <t>15448440000</t>
  </si>
  <si>
    <t>275/40R19 101W FR CONTIPROCONTACT</t>
  </si>
  <si>
    <t>03572740000</t>
  </si>
  <si>
    <t>245/45R19 98W FR PROCONTACT</t>
  </si>
  <si>
    <t>03572730000</t>
  </si>
  <si>
    <t>265/35R18 97V XL FR CPROC MO</t>
  </si>
  <si>
    <t>03528830000</t>
  </si>
  <si>
    <t>245/40R18 93V TL FR CPROC MO</t>
  </si>
  <si>
    <t>03528820000</t>
  </si>
  <si>
    <t>225/45R17 91H TL FR CPROC MO</t>
  </si>
  <si>
    <t>03528640000</t>
  </si>
  <si>
    <t>175/55R15 77T TL FR CPROC</t>
  </si>
  <si>
    <t>175/55R15</t>
  </si>
  <si>
    <t>03528620000</t>
  </si>
  <si>
    <t>155/60R15 74T TL FR CPROC</t>
  </si>
  <si>
    <t>155/60R15</t>
  </si>
  <si>
    <t>03528610000</t>
  </si>
  <si>
    <t>255/45R18 99H FR ML CPROC MO</t>
  </si>
  <si>
    <t>03528560000</t>
  </si>
  <si>
    <t>205/45R17 84V TL CPROC SSR *</t>
  </si>
  <si>
    <t>03526270000</t>
  </si>
  <si>
    <t>195/55R16 87V TL CPROC SSR *</t>
  </si>
  <si>
    <t>03526260000</t>
  </si>
  <si>
    <t>175/65R15 84H TL CONTIPROCONT*</t>
  </si>
  <si>
    <t>175/65R15</t>
  </si>
  <si>
    <t>03526250000</t>
  </si>
  <si>
    <t>225/50R17 98V TL XL FR CPROC</t>
  </si>
  <si>
    <t>03524900000</t>
  </si>
  <si>
    <t>255/45R18 99H TL FR CPROC</t>
  </si>
  <si>
    <t>03524820000</t>
  </si>
  <si>
    <t>235/45R17 97H XL FR CONTIPRO</t>
  </si>
  <si>
    <t>03522790000</t>
  </si>
  <si>
    <t>225/45R17 91H FR CPROC SSR *</t>
  </si>
  <si>
    <t>03522590000</t>
  </si>
  <si>
    <t>225/45R17 91H FR CONTIPROCONT.</t>
  </si>
  <si>
    <t>03522460000</t>
  </si>
  <si>
    <t>245/40R18 93H TL FR CPROC J</t>
  </si>
  <si>
    <t>03522260000</t>
  </si>
  <si>
    <t>03522090000</t>
  </si>
  <si>
    <t>245/45R17 99V TL XL FR CPROC</t>
  </si>
  <si>
    <t>03521330000</t>
  </si>
  <si>
    <t>235/45R17 94H TL FR CONTIPRO</t>
  </si>
  <si>
    <t>03521310000</t>
  </si>
  <si>
    <t>205/55R16 91H FR+ML CPROC MO</t>
  </si>
  <si>
    <t>03521300000</t>
  </si>
  <si>
    <t>205/55R16 91H TL CPROC SSR *</t>
  </si>
  <si>
    <t>03513410000</t>
  </si>
  <si>
    <t>225/50R17 94V CPROC SSR*</t>
  </si>
  <si>
    <t>03508250000</t>
  </si>
  <si>
    <t>205/50R17 89V CPROC SSR*</t>
  </si>
  <si>
    <t>03508170000</t>
  </si>
  <si>
    <t>205/55R17 91H TL CProC SSR*</t>
  </si>
  <si>
    <t>03508000000</t>
  </si>
  <si>
    <t>195/50R15 82T TL FR CPROC</t>
  </si>
  <si>
    <t>195/50R15</t>
  </si>
  <si>
    <t>03505040000</t>
  </si>
  <si>
    <t>165/60R15 77T TL FR CPROC</t>
  </si>
  <si>
    <t>165/60R15</t>
  </si>
  <si>
    <t>03505030000</t>
  </si>
  <si>
    <t>245/40R18 97V XL FR CPROC MO</t>
  </si>
  <si>
    <t>03504430000</t>
  </si>
  <si>
    <t>235/40R18 95H XL TL FR CPROC</t>
  </si>
  <si>
    <t>03504370000</t>
  </si>
  <si>
    <t>235/45R17 94H TL FR CPROC</t>
  </si>
  <si>
    <t>03504360000</t>
  </si>
  <si>
    <t>245/40R18 93H TL FR CPROC AO</t>
  </si>
  <si>
    <t>03504350000</t>
  </si>
  <si>
    <t>245/45R17 99H TL XL FR CPROC MO</t>
  </si>
  <si>
    <t>03504090000</t>
  </si>
  <si>
    <t>275/40R19 101V TL FR CPROC MO</t>
  </si>
  <si>
    <t>03503850000</t>
  </si>
  <si>
    <t>255/40R19 100V XL FR CPROC MO</t>
  </si>
  <si>
    <t>03503840000</t>
  </si>
  <si>
    <t>275/45R18 103H TL FR CPROC MO</t>
  </si>
  <si>
    <t>03503830000</t>
  </si>
  <si>
    <t>235/40R18 95H XL FR CPROC CS</t>
  </si>
  <si>
    <t>03503740000</t>
  </si>
  <si>
    <t>235/45R17 94H TL FR CPROC CS</t>
  </si>
  <si>
    <t>03503730000</t>
  </si>
  <si>
    <t>235/55R17 99H TL ML CPROC</t>
  </si>
  <si>
    <t>03503670000</t>
  </si>
  <si>
    <t>245/45R18 100V XL CPROC SSR *</t>
  </si>
  <si>
    <t>03503180000</t>
  </si>
  <si>
    <t>225/55R17 97V TL CPROC SSR *</t>
  </si>
  <si>
    <t>03503170000</t>
  </si>
  <si>
    <t>245/40R17 91H TL FR CPROC MO</t>
  </si>
  <si>
    <t>03503150000</t>
  </si>
  <si>
    <t>245/40R19 94H TL FR CPROC J</t>
  </si>
  <si>
    <t>03503100000</t>
  </si>
  <si>
    <t>245/45R18 96H TL FR CPROC J</t>
  </si>
  <si>
    <t>03503090000</t>
  </si>
  <si>
    <t>255/35R18 94H TL XL FR CPROC MO</t>
  </si>
  <si>
    <t>03500240000</t>
  </si>
  <si>
    <t>255/40R17 94H TL FR ML CPROC MO</t>
  </si>
  <si>
    <t>03500220000</t>
  </si>
  <si>
    <t>235/45R17 94H TL FR ML CPROC MO</t>
  </si>
  <si>
    <t>03500210000</t>
  </si>
  <si>
    <t>255/45R19 104H TL XL FR CPROC AO</t>
  </si>
  <si>
    <t>03500070000</t>
  </si>
  <si>
    <t>245/45R18 100H TL XL FR CPROC</t>
  </si>
  <si>
    <t>03500040000</t>
  </si>
  <si>
    <t>175/65R15 84H TL CPC 2 *</t>
  </si>
  <si>
    <t>ContiPremiumContact 2</t>
  </si>
  <si>
    <t>03512300000</t>
  </si>
  <si>
    <t>205/55R17 91V TL FR CPC2 *</t>
  </si>
  <si>
    <t>03508090000</t>
  </si>
  <si>
    <t>205/55R17 91V TL CPC 2 SSR*</t>
  </si>
  <si>
    <t>03507990000</t>
  </si>
  <si>
    <t>195/55R16 87V TL CPC 2 *</t>
  </si>
  <si>
    <t>03507020000</t>
  </si>
  <si>
    <t>195/55R16 87H TL CPC 2 *</t>
  </si>
  <si>
    <t>03507010000</t>
  </si>
  <si>
    <t>225/50R16 92V TL ML CPC 2 MO</t>
  </si>
  <si>
    <t>03502260000</t>
  </si>
  <si>
    <t>195/55R16 87V TL CPC 2 SSR*</t>
  </si>
  <si>
    <t>03501040000</t>
  </si>
  <si>
    <t>295/30ZR20 (101Y) XL FR CFC</t>
  </si>
  <si>
    <t>ContiForceContact</t>
  </si>
  <si>
    <t>03569100000</t>
  </si>
  <si>
    <t>255/35ZR20 (97Y) XL FR CFC</t>
  </si>
  <si>
    <t>03569090000</t>
  </si>
  <si>
    <t>175/55R15 77T TL FR ECOCONT.EP</t>
  </si>
  <si>
    <t>ContiEcoContact EP</t>
  </si>
  <si>
    <t>03512550000</t>
  </si>
  <si>
    <t>145/65R15 72T TL FR ECOCONT.EP</t>
  </si>
  <si>
    <t>145/65R15</t>
  </si>
  <si>
    <t>03512350000</t>
  </si>
  <si>
    <t>CONTI COMFORT KIT RETAIL US</t>
  </si>
  <si>
    <t>Conti Comfort Kit</t>
  </si>
  <si>
    <t>17025420000</t>
  </si>
  <si>
    <t>REFILL/RECHARGE FOR CCK US</t>
  </si>
  <si>
    <t>Comfort Kit Refill</t>
  </si>
  <si>
    <t>17025370000</t>
  </si>
  <si>
    <t>P265/70R17 113H AMERITRAC TR</t>
  </si>
  <si>
    <t>AMERITRAC TR</t>
  </si>
  <si>
    <t>15482850000</t>
  </si>
  <si>
    <t>P255/70R17 110S AMERITRAC TR OWL</t>
  </si>
  <si>
    <t>15448240000</t>
  </si>
  <si>
    <t>LT235/80R17 120/117R LRE  AMERITRAC TR</t>
  </si>
  <si>
    <t>04501880000</t>
  </si>
  <si>
    <t>LT235/80R17 120/117R AMERITRAC TR OWL</t>
  </si>
  <si>
    <t>04501870000</t>
  </si>
  <si>
    <t>P245/70R17 108S AMERITRAC</t>
  </si>
  <si>
    <t>AMERITRAC</t>
  </si>
  <si>
    <t>15448380000</t>
  </si>
  <si>
    <t>LT235/80R17 120/117R LRE AMERITRAC</t>
  </si>
  <si>
    <t>04501890000</t>
  </si>
  <si>
    <t>235/55R19 105V XL FR ALTIMAX RT43</t>
  </si>
  <si>
    <t>AltiMAX RT43</t>
  </si>
  <si>
    <t>15509440000</t>
  </si>
  <si>
    <t>235/60R18 107V XL ALTIMAX RT43</t>
  </si>
  <si>
    <t>15509430000</t>
  </si>
  <si>
    <t>245/55R18 103T FR ALTIMAX RT43</t>
  </si>
  <si>
    <t>15509420000</t>
  </si>
  <si>
    <t>255/45R19 104V ALTIMAX RT43</t>
  </si>
  <si>
    <t>15502750000</t>
  </si>
  <si>
    <t>245/50R20 105H XL ALTIMAX RT43</t>
  </si>
  <si>
    <t>15502740000</t>
  </si>
  <si>
    <t>245/40R19 98V XL ALTIMAX RT43</t>
  </si>
  <si>
    <t>15502730000</t>
  </si>
  <si>
    <t>245/40R18 97V XL ALTIMAX RT43</t>
  </si>
  <si>
    <t>15502720000</t>
  </si>
  <si>
    <t xml:space="preserve">235/70R15 103T ALTIMAX RT43 </t>
  </si>
  <si>
    <t>235/70R15</t>
  </si>
  <si>
    <t>15502710000</t>
  </si>
  <si>
    <t>235/60R18 107T XL ALTIMAX RT43</t>
  </si>
  <si>
    <t>15502700000</t>
  </si>
  <si>
    <t>235/45R18 98V XL FR ALTIMAX RT43</t>
  </si>
  <si>
    <t>15502690000</t>
  </si>
  <si>
    <t>235/45R17 97H XL ALTIMAX RT43</t>
  </si>
  <si>
    <t>15502680000</t>
  </si>
  <si>
    <t xml:space="preserve">225/70R15 100T ALTIMAX RT43 </t>
  </si>
  <si>
    <t>15502670000</t>
  </si>
  <si>
    <t>225/70R14 99T ALTIMAX RT43</t>
  </si>
  <si>
    <t>225/70R14</t>
  </si>
  <si>
    <t>15502660000</t>
  </si>
  <si>
    <t>225/65R16 100T ALTIMAX RT43</t>
  </si>
  <si>
    <t>15502640000</t>
  </si>
  <si>
    <t>225/55R19 99H ALTIMAX RT43</t>
  </si>
  <si>
    <t>15502630000</t>
  </si>
  <si>
    <t>225/45R17 94V ALTIMAX RT43</t>
  </si>
  <si>
    <t>15502620000</t>
  </si>
  <si>
    <t>205/60R16 92V ALTIMAX RT43</t>
  </si>
  <si>
    <t>15502610000</t>
  </si>
  <si>
    <t>205/60R15 91T ALTIMAX RT43</t>
  </si>
  <si>
    <t>205/60R15</t>
  </si>
  <si>
    <t>15502600000</t>
  </si>
  <si>
    <t>205/45R17 88V ALTIMAX RT43</t>
  </si>
  <si>
    <t>15502590000</t>
  </si>
  <si>
    <t>185/55R16 87H ALTIMAX RT43</t>
  </si>
  <si>
    <t>185/55R16</t>
  </si>
  <si>
    <t>15502580000</t>
  </si>
  <si>
    <t>185/55R15 82H ALTIMAX RT43</t>
  </si>
  <si>
    <t>15502570000</t>
  </si>
  <si>
    <t>245/45R17 99H ALTIMAX RT43</t>
  </si>
  <si>
    <t>15498090000</t>
  </si>
  <si>
    <t>205/65R15 94H ALTIMAX RT43</t>
  </si>
  <si>
    <t>15498080000</t>
  </si>
  <si>
    <t>205/60R15 91H ALTIMAX RT43</t>
  </si>
  <si>
    <t>15498070000</t>
  </si>
  <si>
    <t>195/65R15 91H ALTIMAX RT43</t>
  </si>
  <si>
    <t>15498060000</t>
  </si>
  <si>
    <t>195/60R15 88H ALTIMAX RT43</t>
  </si>
  <si>
    <t>15498050000</t>
  </si>
  <si>
    <t>195/60R14 86H ALTIMAX RT43</t>
  </si>
  <si>
    <t>195/60R14</t>
  </si>
  <si>
    <t>15498040000</t>
  </si>
  <si>
    <t>185/65R15 88H ALTIMAX RT43</t>
  </si>
  <si>
    <t>15498030000</t>
  </si>
  <si>
    <t>185/65R14 86H ALTIMAX RT43</t>
  </si>
  <si>
    <t>185/65R14</t>
  </si>
  <si>
    <t>15498020000</t>
  </si>
  <si>
    <t>185/60R15 84H ALTIMAX RT43</t>
  </si>
  <si>
    <t>15498010000</t>
  </si>
  <si>
    <t>185/60R14 82H ALTIMAX RT43</t>
  </si>
  <si>
    <t>185/60R14</t>
  </si>
  <si>
    <t>15498000000</t>
  </si>
  <si>
    <t>175/65R15 84H ALTIMAX RT43</t>
  </si>
  <si>
    <t>15497990000</t>
  </si>
  <si>
    <t>245/45R18 100V ALTIMAX RT43</t>
  </si>
  <si>
    <t>15497980000</t>
  </si>
  <si>
    <t>235/50R18 97V ALTIMAX RT43</t>
  </si>
  <si>
    <t>15497970000</t>
  </si>
  <si>
    <t>225/60R18 100H ALTIMAX RT43</t>
  </si>
  <si>
    <t>15497960000</t>
  </si>
  <si>
    <t>225/55R18 98H ALTIMAX RT43</t>
  </si>
  <si>
    <t>15497950000</t>
  </si>
  <si>
    <t>225/45R18 95V ALTIMAX RT43</t>
  </si>
  <si>
    <t>15497940000</t>
  </si>
  <si>
    <t>235/55R17 99H ALTIMAX RT43</t>
  </si>
  <si>
    <t>15497930000</t>
  </si>
  <si>
    <t>225/55R17 97V ALTIMAX RT43</t>
  </si>
  <si>
    <t>15497920000</t>
  </si>
  <si>
    <t>225/55R17 97H ALTIMAX RT43</t>
  </si>
  <si>
    <t>15497910000</t>
  </si>
  <si>
    <t>225/50R17 98V ALTIMAX RT43</t>
  </si>
  <si>
    <t>15497900000</t>
  </si>
  <si>
    <t>225/45R17 91H ALTIMAX RT43</t>
  </si>
  <si>
    <t>15497890000</t>
  </si>
  <si>
    <t>215/55R17 94V ALTIMAX RT43</t>
  </si>
  <si>
    <t>15497880000</t>
  </si>
  <si>
    <t>215/50R17 95V ALTIMAX RT43</t>
  </si>
  <si>
    <t>15497870000</t>
  </si>
  <si>
    <t>215/45R17 87V ALTIMAX RT43</t>
  </si>
  <si>
    <t>15497860000</t>
  </si>
  <si>
    <t>205/50R17 93V ALTIMAX RT43</t>
  </si>
  <si>
    <t>15497850000</t>
  </si>
  <si>
    <t>225/60R16 98H ALTIMAX RT43</t>
  </si>
  <si>
    <t>15497840000</t>
  </si>
  <si>
    <t>225/55R16 95H ALTIMAX RT43</t>
  </si>
  <si>
    <t>15497830000</t>
  </si>
  <si>
    <t>215/60R16 95V ALTIMAX RT43</t>
  </si>
  <si>
    <t>15497820000</t>
  </si>
  <si>
    <t>215/60R16 95H ALTIMAX RT43</t>
  </si>
  <si>
    <t>15497810000</t>
  </si>
  <si>
    <t>215/55R16 97H ALTIMAX RT43</t>
  </si>
  <si>
    <t>15497800000</t>
  </si>
  <si>
    <t>205/65R16 95H ALTIMAX RT43</t>
  </si>
  <si>
    <t>15497790000</t>
  </si>
  <si>
    <t>205/60R16 92H ALTIMAX RT43</t>
  </si>
  <si>
    <t>15497780000</t>
  </si>
  <si>
    <t>205/55R16 91H ALTIMAX RT43</t>
  </si>
  <si>
    <t>15497770000</t>
  </si>
  <si>
    <t>205/50R16 87H ALTIMAX RT43</t>
  </si>
  <si>
    <t>15497760000</t>
  </si>
  <si>
    <t>195/50R16 84H ALTIMAX RT43</t>
  </si>
  <si>
    <t>15497750000</t>
  </si>
  <si>
    <t>195/55R16 87V ALTIMAX RT43</t>
  </si>
  <si>
    <t>15497740000</t>
  </si>
  <si>
    <t>225/60R15 96H ALTIMAX RT43</t>
  </si>
  <si>
    <t>225/60R15</t>
  </si>
  <si>
    <t>15497730000</t>
  </si>
  <si>
    <t>195/55R15 85V ALTIMAX RT43</t>
  </si>
  <si>
    <t>195/55R15</t>
  </si>
  <si>
    <t>15497720000</t>
  </si>
  <si>
    <t>235/65R18 106T ALTIMAX RT43</t>
  </si>
  <si>
    <t>15495180000</t>
  </si>
  <si>
    <t>235/65R17 104T ALTIMAX RT43</t>
  </si>
  <si>
    <t>15495170000</t>
  </si>
  <si>
    <t>235/65R16 103T ALTIMAX RT43</t>
  </si>
  <si>
    <t>15495160000</t>
  </si>
  <si>
    <t>235/60R17 102T ALTIMAX RT43</t>
  </si>
  <si>
    <t>15495150000</t>
  </si>
  <si>
    <t>235/55R18 100H ALTIMAX RT43</t>
  </si>
  <si>
    <t>15495140000</t>
  </si>
  <si>
    <t>235/55R17 99T ALTIMAX RT43</t>
  </si>
  <si>
    <t>15495130000</t>
  </si>
  <si>
    <t>225/70R16 103T ALTIMAX RT43</t>
  </si>
  <si>
    <t>15495120000</t>
  </si>
  <si>
    <t>225/55R17 97T ALTIMAX RT43</t>
  </si>
  <si>
    <t>15495100000</t>
  </si>
  <si>
    <t>225/50R18 95T ALTIMAX RT43</t>
  </si>
  <si>
    <t>15495090000</t>
  </si>
  <si>
    <t>225/50R17 94T ALTIMAX RT43</t>
  </si>
  <si>
    <t>15495080000</t>
  </si>
  <si>
    <t>215/70R16 100H ALTIMAX RT43</t>
  </si>
  <si>
    <t>15495070000</t>
  </si>
  <si>
    <t>215/70R15 98T ALTIMAX RT43</t>
  </si>
  <si>
    <t>215/70R15</t>
  </si>
  <si>
    <t>15495060000</t>
  </si>
  <si>
    <t>215/70R14 96T ALTIMAX RT43</t>
  </si>
  <si>
    <t>215/70R14</t>
  </si>
  <si>
    <t>15495050000</t>
  </si>
  <si>
    <t>215/65R17 99T ALTIMAX RT43</t>
  </si>
  <si>
    <t>15495040000</t>
  </si>
  <si>
    <t>215/65R15 96T ALTIMAX RT43</t>
  </si>
  <si>
    <t>215/65R15</t>
  </si>
  <si>
    <t>15495030000</t>
  </si>
  <si>
    <t>215/60R17 96T ALTIMAX RT43</t>
  </si>
  <si>
    <t>15495020000</t>
  </si>
  <si>
    <t>215/60R15 94T ALTIMAX RT43</t>
  </si>
  <si>
    <t>215/60R15</t>
  </si>
  <si>
    <t>15495010000</t>
  </si>
  <si>
    <t>215/55R18 95T ALTIMAX RT43</t>
  </si>
  <si>
    <t>15495000000</t>
  </si>
  <si>
    <t>215/55R17 94T ALTIMAX RT43</t>
  </si>
  <si>
    <t>15494990000</t>
  </si>
  <si>
    <t>205/70R16 97T ALTIMAX RT43</t>
  </si>
  <si>
    <t>15494980000</t>
  </si>
  <si>
    <t>205/70R15 96T ALTIMAX RT43</t>
  </si>
  <si>
    <t>205/70R15</t>
  </si>
  <si>
    <t>15494970000</t>
  </si>
  <si>
    <t>205/70R14 95T ALTIMAX RT43</t>
  </si>
  <si>
    <t>205/70R14</t>
  </si>
  <si>
    <t>15494960000</t>
  </si>
  <si>
    <t>205/65R16 95T ALTIMAX RT43</t>
  </si>
  <si>
    <t>15494950000</t>
  </si>
  <si>
    <t>205/65R15 94T ALTIMAX RT43</t>
  </si>
  <si>
    <t>15494940000</t>
  </si>
  <si>
    <t>205/60R16 92T ALTIMAX RT43</t>
  </si>
  <si>
    <t>15494930000</t>
  </si>
  <si>
    <t>195/70R14 91T ALTIMAX RT43</t>
  </si>
  <si>
    <t>195/70R14</t>
  </si>
  <si>
    <t>15494920000</t>
  </si>
  <si>
    <t>195/60R15 88T ALTIMAX RT43</t>
  </si>
  <si>
    <t>15494900000</t>
  </si>
  <si>
    <t>185/70R14 88T ALTIMAX RT43</t>
  </si>
  <si>
    <t>185/70R14</t>
  </si>
  <si>
    <t>15494890000</t>
  </si>
  <si>
    <t>185/65R15 88T ALTIMAX RT43</t>
  </si>
  <si>
    <t>15494880000</t>
  </si>
  <si>
    <t>185/65R14 86T ALTIMAX RT43</t>
  </si>
  <si>
    <t>15494870000</t>
  </si>
  <si>
    <t>185/60R15 84T ALTIMAX RT43</t>
  </si>
  <si>
    <t>15494840000</t>
  </si>
  <si>
    <t>175/70R14 84T ALTIMAX RT43</t>
  </si>
  <si>
    <t>175/70R14</t>
  </si>
  <si>
    <t>15494830000</t>
  </si>
  <si>
    <t>175/70R13 82T ALTIMAX RT43</t>
  </si>
  <si>
    <t>175/70R13</t>
  </si>
  <si>
    <t>15494820000</t>
  </si>
  <si>
    <t>175/65R14 82T ALTIMAX RT43</t>
  </si>
  <si>
    <t>175/65R14</t>
  </si>
  <si>
    <t>15494800000</t>
  </si>
  <si>
    <t>235/60R16 100H ALTIMAX RT43</t>
  </si>
  <si>
    <t>235/60R16</t>
  </si>
  <si>
    <t>15494760000</t>
  </si>
  <si>
    <t>235/60R16 100T  ALTIMAX RT43</t>
  </si>
  <si>
    <t>15494750000</t>
  </si>
  <si>
    <t>225/65R17 102H ALTIMAX RT43</t>
  </si>
  <si>
    <t>15494740000</t>
  </si>
  <si>
    <t>225/65R17 102T ALTIMAX RT43</t>
  </si>
  <si>
    <t>15494730000</t>
  </si>
  <si>
    <t>225/65R16 100H ALTIMAX RT43</t>
  </si>
  <si>
    <t>15494720000</t>
  </si>
  <si>
    <t>225/60R17 99H ALTIMAX RT43</t>
  </si>
  <si>
    <t>15494710000</t>
  </si>
  <si>
    <t>225/60R17 99T ALTIMAX RT43</t>
  </si>
  <si>
    <t>15494700000</t>
  </si>
  <si>
    <t>215/65R16 98H ALTIMAX RT43</t>
  </si>
  <si>
    <t>15494690000</t>
  </si>
  <si>
    <t>215/65R16 98T ALTIMAX RT43</t>
  </si>
  <si>
    <t>15494680000</t>
  </si>
  <si>
    <t>215/60R16 95T  ALTIMAX RT43</t>
  </si>
  <si>
    <t>15494670000</t>
  </si>
  <si>
    <t>205/55R16 91T ALTIMAX RT43</t>
  </si>
  <si>
    <t>15494660000</t>
  </si>
  <si>
    <t>225/60R16 98T ALTIMAX RT43</t>
  </si>
  <si>
    <t>15494650000</t>
  </si>
  <si>
    <t>195/65R15 91T ALTIMAX RT43</t>
  </si>
  <si>
    <t>15494640000</t>
  </si>
  <si>
    <t>275/40R20 106Y TL XL FR 4X4SPC</t>
  </si>
  <si>
    <t>4x4SportContact</t>
  </si>
  <si>
    <t>03546580000</t>
  </si>
  <si>
    <t>275/55R19 111V FR ML 4x4Contact MO</t>
  </si>
  <si>
    <t>4x4Contact</t>
  </si>
  <si>
    <t>275/55R19</t>
  </si>
  <si>
    <t>03549150000</t>
  </si>
  <si>
    <t>275/55R19 111H FR ML 4X4CONT MO</t>
  </si>
  <si>
    <t>03549140000</t>
  </si>
  <si>
    <t>265/60R18 110V FRML 4X4CONT.MO</t>
  </si>
  <si>
    <t>03549120000</t>
  </si>
  <si>
    <t>255/55R18 105V FR ML 4X4CONT</t>
  </si>
  <si>
    <t>03549110000</t>
  </si>
  <si>
    <t>235/65R17 104V 4x4 CONT.</t>
  </si>
  <si>
    <t>MERCEDES-BENZ</t>
  </si>
  <si>
    <t>03549100000</t>
  </si>
  <si>
    <t>235/65R17 104H FR ML 4x4CONTACT MO</t>
  </si>
  <si>
    <t>03549090000</t>
  </si>
  <si>
    <t>255/60R17 106H 4X4CONT</t>
  </si>
  <si>
    <t>03549080000</t>
  </si>
  <si>
    <t>215/65R16 102V 4x4 CONT.</t>
  </si>
  <si>
    <t>03549070000</t>
  </si>
  <si>
    <t>235/50R19 99H ML 4X4 CONT. MO</t>
  </si>
  <si>
    <t>03549050000</t>
  </si>
  <si>
    <t>235/70R17 111H XL 4X4CONT.</t>
  </si>
  <si>
    <t>03548970000</t>
  </si>
  <si>
    <t>255/50R19 107V XL FR 4X4CONT.</t>
  </si>
  <si>
    <t>03548950000</t>
  </si>
  <si>
    <t>255/55R19 111V XL 4x4CONT.</t>
  </si>
  <si>
    <t>03548930000</t>
  </si>
  <si>
    <t>265/50R19 110H XL FR 4x4Contact AO</t>
  </si>
  <si>
    <t>265/50R19</t>
  </si>
  <si>
    <t>03548920000</t>
  </si>
  <si>
    <t>255/50R19 107H XL 4X4CONT.SSR*</t>
  </si>
  <si>
    <t>03546680000</t>
  </si>
  <si>
    <t>275/45R20 110H FR XL 4X4 CONT.</t>
  </si>
  <si>
    <t>03546670000</t>
  </si>
  <si>
    <t>275/45R19 108V XL FR 4X4CON.N0</t>
  </si>
  <si>
    <t>03546030000</t>
  </si>
  <si>
    <t>255/50R19 107H XL ML 4X4CON.MO</t>
  </si>
  <si>
    <t>03545900000</t>
  </si>
  <si>
    <t>215/75R16 107H TL XL 4X4 CONT.</t>
  </si>
  <si>
    <t>215/75R16</t>
  </si>
  <si>
    <t>03545200000</t>
  </si>
  <si>
    <t>235/65R17 108V TL XL 4X4 CONT.</t>
  </si>
  <si>
    <t>03545160000</t>
  </si>
  <si>
    <t>235/60R18 103H TL FR 4X4 CONT.</t>
  </si>
  <si>
    <t>03545130000</t>
  </si>
  <si>
    <t>P225/60R17 98H TL 4X4CONTACT</t>
  </si>
  <si>
    <t>03540370000</t>
  </si>
  <si>
    <t>265/45R20 108H XL ML 4X4CONT. MO</t>
  </si>
  <si>
    <t>03540280000</t>
  </si>
  <si>
    <t>FET</t>
  </si>
  <si>
    <t>Weight</t>
  </si>
  <si>
    <t>Promo Disc</t>
  </si>
  <si>
    <t>Dealer Base</t>
  </si>
  <si>
    <t>Pattern</t>
  </si>
  <si>
    <t>SSR / CS / SIL</t>
  </si>
  <si>
    <t>Speed</t>
  </si>
  <si>
    <t>Load Index</t>
  </si>
  <si>
    <t>Tire Size</t>
  </si>
  <si>
    <t>Sidewall</t>
  </si>
  <si>
    <t>OE Fitment</t>
  </si>
  <si>
    <t xml:space="preserve">Article </t>
  </si>
  <si>
    <t>Commission = 6% of Dealer Base Price</t>
  </si>
  <si>
    <t>Government Price List</t>
  </si>
  <si>
    <t>L</t>
  </si>
  <si>
    <t>J</t>
  </si>
  <si>
    <t>G</t>
  </si>
  <si>
    <t>F</t>
  </si>
  <si>
    <t>10.5R20 128 J TL MPT 80 10PR</t>
  </si>
  <si>
    <t>12.5R20 132 J TL MPT 80 12PR</t>
  </si>
  <si>
    <t>12.5R20 147 J TL MPT 80 22PR</t>
  </si>
  <si>
    <t>14.5R20 143 J TL MPT 80 18PR</t>
  </si>
  <si>
    <t>14.5R20 152 J TL MPT 80 22PR</t>
  </si>
  <si>
    <t>275/80R20 134K TL MPT81</t>
  </si>
  <si>
    <t>275/80R20 134K TL MPT81 POR</t>
  </si>
  <si>
    <t>325/70R18 125E/138A2 TL MPT70E</t>
  </si>
  <si>
    <t>335/80R20 134E/147A2 TL MPT70E</t>
  </si>
  <si>
    <t>335/80R20 147K TL MPT81</t>
  </si>
  <si>
    <t>365/70R18 133E/146A2 TL MPT70E</t>
  </si>
  <si>
    <t>365/80R20 139E/153A2 TL MPT70E</t>
  </si>
  <si>
    <t>365/80R20 152K TL MPT81 LR-G</t>
  </si>
  <si>
    <t>405/70R20 141E/155A2 TL MPT70E</t>
  </si>
  <si>
    <t>455/70R24 152E/165A2 TL MPT70E</t>
  </si>
  <si>
    <t>B 100-9 LOCH SEITLICH   AIRFIX</t>
  </si>
  <si>
    <t>B 115-8 AIRFIX</t>
  </si>
  <si>
    <t>B 130-10 LOCH SEITLICH  AIRFIX</t>
  </si>
  <si>
    <t>B 130-12 AIRFIX</t>
  </si>
  <si>
    <t>B 150-9 AIRFIX</t>
  </si>
  <si>
    <t>B 170-15 IND. REINF. AIRFIX</t>
  </si>
  <si>
    <t>B 180-10 AIRFIX</t>
  </si>
  <si>
    <t>B 190-15 IND. REINF. AIRFIX</t>
  </si>
  <si>
    <t>B 190-20 IND. REINF. AIRFIX</t>
  </si>
  <si>
    <t>B 220-12 LOCH SEITLICH  AIRFIX</t>
  </si>
  <si>
    <t>B 230-20 IND. REINF. AIRFIX</t>
  </si>
  <si>
    <t>B 240-15 IND. REINF. AIRFIX</t>
  </si>
  <si>
    <t>B 85-8  LOCH SEITLICH   AIRFIX</t>
  </si>
  <si>
    <t>S 15X4 1/2-8/125/75-8 F 43D-60</t>
  </si>
  <si>
    <t>S 16X6-8/18X7-8 F 60D</t>
  </si>
  <si>
    <t>S 23X9-10/225/75-10 F 60D</t>
  </si>
  <si>
    <t>S 27X10-12/26X12.00-12 F 60D S</t>
  </si>
  <si>
    <t>S 300-15/355/65-15 F 95D-Z</t>
  </si>
  <si>
    <t>S 4.00/4.40-8/16X4F 41.5G70/90</t>
  </si>
  <si>
    <t>S 5.00-8 F 41.5G70/90 S</t>
  </si>
  <si>
    <t>S 6.00-9/21X8-9 F 41.5G70</t>
  </si>
  <si>
    <t>S 6.50/7.50-10 F 41.5G70/90 S</t>
  </si>
  <si>
    <t>S 7.00-12 F 75D V3-02-27</t>
  </si>
  <si>
    <t>S 7.00-15/200-15 F 75D-74</t>
  </si>
  <si>
    <t>S 7.50/250/70/28X9-15 F 75D-74</t>
  </si>
  <si>
    <t>S 7.50/250/70/28X9-15 F 95D-74</t>
  </si>
  <si>
    <t>S 8.25-15 F 75D-74 V3-04-22</t>
  </si>
  <si>
    <t>ADAPT CSEASY 200/50  225/75-10</t>
  </si>
  <si>
    <t>ADAPT CSEASY 6.50-10 180/60-10</t>
  </si>
  <si>
    <t>ADAPTER CSEASY 125/75-8 5.00-8</t>
  </si>
  <si>
    <t>ADAPTER CSEASY 150/75 180/70-8</t>
  </si>
  <si>
    <t>ADAPTER CSEASY 200/75-9</t>
  </si>
  <si>
    <t>ADAPTER CSEASY 6.00-9</t>
  </si>
  <si>
    <t>ADAPTER CSEASY 7.00-12</t>
  </si>
  <si>
    <t>SCREW SET 150/75-8 180/70-8</t>
  </si>
  <si>
    <t>SCREW SET 6.00-9</t>
  </si>
  <si>
    <t>SCREWS. 6.50 180/60-10 7.00-12</t>
  </si>
  <si>
    <t>8-20 COMPLETE KIT OF SIT</t>
  </si>
  <si>
    <t>SIT-DEMONTAGE-RING NR.1</t>
  </si>
  <si>
    <t>SIT-DEMONTAGE-RING NR.2</t>
  </si>
  <si>
    <t>SIT-DEMONTAGE-RING NR.3</t>
  </si>
  <si>
    <t>SIT-DEMONTAGE-RING NR.4</t>
  </si>
  <si>
    <t>SIT-DEMONTAGE-RING NR.5</t>
  </si>
  <si>
    <t>SIT-DEMONTAGE-RING NR.6</t>
  </si>
  <si>
    <t>SIT-DEMONTAGE-RING NR.8</t>
  </si>
  <si>
    <t>SIT-DEMONTAGE-RING NR.9</t>
  </si>
  <si>
    <t>TSR 150/75 -180/70R8 TL (4.33)</t>
  </si>
  <si>
    <t>TSR 20" RADIAL TL REINF.</t>
  </si>
  <si>
    <t>TSR 225/75R10 TL (6.50)</t>
  </si>
  <si>
    <t>TSR 225/75R15 TL (7.00) REINF.</t>
  </si>
  <si>
    <t>TSR 250/70R15 TL (7.00/7.50)</t>
  </si>
  <si>
    <t>TSR 250/75R12 TL (8.00)</t>
  </si>
  <si>
    <t>TSR 315/70R15 TL (8.00) REINF.</t>
  </si>
  <si>
    <t>TSR 355/65 R/-15 TL REINF.</t>
  </si>
  <si>
    <t>TSR 5.00R8 TL (3.00)</t>
  </si>
  <si>
    <t>TSR 6.00R9 TL (4.00)</t>
  </si>
  <si>
    <t>TSR 6.50R10 TL (5.00)</t>
  </si>
  <si>
    <t>TSR 7.00R12 TL (5.00)</t>
  </si>
  <si>
    <t>TSR 7.00R15 TL (5.50)</t>
  </si>
  <si>
    <t>TSR 7.50R15 TL (6.00/6.50)</t>
  </si>
  <si>
    <t>TSR 8.25R15 TL (6.50)</t>
  </si>
  <si>
    <t>12.00-24 20PR C/M E4 IND TT CO</t>
  </si>
  <si>
    <t>14.00-24 28PR C/M E4 IND TL CO</t>
  </si>
  <si>
    <t>14.00-24 28PR C/M E4 IND TT CO</t>
  </si>
  <si>
    <t>14.00-24 28PR CrM E3 IND TL CO</t>
  </si>
  <si>
    <t>14.00-24 28PR CrM E3 IND TT CO</t>
  </si>
  <si>
    <t>16.00-25 32PR C/M E4 IND TL CO</t>
  </si>
  <si>
    <t>16.00-25 32PR CrM E3 IND TL CO</t>
  </si>
  <si>
    <t>16.00-25 32PR S/M E4 IND TL CO</t>
  </si>
  <si>
    <t>18.00-25 40PR C/M E4 IND TL CO</t>
  </si>
  <si>
    <t>18.00-25 40PR CrM E3 IND TL CO</t>
  </si>
  <si>
    <t>18.00-25 40PR D/M E4 IND TL CO</t>
  </si>
  <si>
    <t>18.00-33 40PR C/M E4 IND TL CO</t>
  </si>
  <si>
    <t>21.00-25 40PR CrM E3 IND TL CO</t>
  </si>
  <si>
    <t>21.00-35 40PR CrM E3 IND TL CO</t>
  </si>
  <si>
    <t>125/75-8 SC20 CSEasy</t>
  </si>
  <si>
    <t>180/70-8 SC20 CSEasy</t>
  </si>
  <si>
    <t>200/50-10 SC20 CSEasy</t>
  </si>
  <si>
    <t>200/75-9 SC20 CSEasy</t>
  </si>
  <si>
    <t>6.00-9 SC20 CSEasy</t>
  </si>
  <si>
    <t>6.50-10 SC20 CSEasy</t>
  </si>
  <si>
    <t>7.00-12 SC20 CSEasy</t>
  </si>
  <si>
    <t>10.00-20 166A5 TL IC40 reinf.</t>
  </si>
  <si>
    <t>10.00-20 18PR 166A5 TL IC40</t>
  </si>
  <si>
    <t>10.00R20 166A5 TL ContiRT20</t>
  </si>
  <si>
    <t>11.00R20 169A5 TL ContiRT20</t>
  </si>
  <si>
    <t>12.00-20 176A5 TL IC40 reinf.</t>
  </si>
  <si>
    <t>12.00-20 20PR 176A5 TL IC40</t>
  </si>
  <si>
    <t>12.00R20 176A5 TL CONRAD HT1</t>
  </si>
  <si>
    <t>12.00R20 176A5 TL ContiRT20</t>
  </si>
  <si>
    <t>12.00R20 176A5 TL ContiRV20</t>
  </si>
  <si>
    <t>125/75R8 100A5 TL IND.IC70</t>
  </si>
  <si>
    <t>150/75R8 113A5 TL IND. IC70</t>
  </si>
  <si>
    <t>15X4 1/2-8 IND.12PR 100A5 IC36</t>
  </si>
  <si>
    <t>165R13 102A6 TL ContiRV20</t>
  </si>
  <si>
    <t>16X6-8 IND. 16PR 113A5 IC12</t>
  </si>
  <si>
    <t>180/70R8 125A5 TL ContiRT20</t>
  </si>
  <si>
    <t>180/70R8 125A5 TL ContiRV20</t>
  </si>
  <si>
    <t>18X7-8 16PR 125A5 TT IC40</t>
  </si>
  <si>
    <t>18X7-8 IND. 16PR 125A5 IC12</t>
  </si>
  <si>
    <t>21X8-9 14PR 131A5 TT IC40</t>
  </si>
  <si>
    <t>21X8-9 IND. 16PR 134A5 IC12</t>
  </si>
  <si>
    <t>225/75R10 142A5 TL ContiRT20</t>
  </si>
  <si>
    <t>225/75R10 142A5 TL ContiRV20</t>
  </si>
  <si>
    <t>225/75R15 149A5 TL ContiRT20</t>
  </si>
  <si>
    <t>225/75R16 116A8 TL ContiRV20</t>
  </si>
  <si>
    <t>23X9-10 20PR 142A5 TT IC40</t>
  </si>
  <si>
    <t>250/70R15 153A5 TL ContiRT20</t>
  </si>
  <si>
    <t>250/70R15 153A5 TL ContiRV20</t>
  </si>
  <si>
    <t>250/75R12 152A5 TL ContiRT20</t>
  </si>
  <si>
    <t>250-15 18PR 153A5 TT IC40</t>
  </si>
  <si>
    <t>27X10-12 14PR 143A5 TT IC40</t>
  </si>
  <si>
    <t>27X10-12 20PR 152A5 TT IC40</t>
  </si>
  <si>
    <t>27X10-12 IND. 14PR 143A5 IC12</t>
  </si>
  <si>
    <t>27X10-12 IND. 14PR 143A5 IC30</t>
  </si>
  <si>
    <t>27X10-12 IND. 20PR 152A5 IC12</t>
  </si>
  <si>
    <t>28X9-15 14PR 146A5 TT IC40</t>
  </si>
  <si>
    <t>28X9-15 IND. 14PR 146A5 IC12</t>
  </si>
  <si>
    <t>300/80R22.5  TL TERMINAL</t>
  </si>
  <si>
    <t>300-15 22PR 165A5 TT IC40</t>
  </si>
  <si>
    <t>310/80R22.5  TL TractorMaster</t>
  </si>
  <si>
    <t>315/70R15 165A5 TL ContiRT20</t>
  </si>
  <si>
    <t>315/70R15 165A5 TL ContiRV20</t>
  </si>
  <si>
    <t>355/65-15 170A5 TL IC12 24PR</t>
  </si>
  <si>
    <t>355/65-15 24PR 170A5 TL IC40</t>
  </si>
  <si>
    <t>355/65R15 170A5 TL ContiRT20</t>
  </si>
  <si>
    <t>4.00-4 TT IND. 6PR 77A5 IC10</t>
  </si>
  <si>
    <t>4.00-8 IND. 10PR 97A5 IC10</t>
  </si>
  <si>
    <t>4.00-8 IND. 6PR 90A5 IC10</t>
  </si>
  <si>
    <t>5.00-8 8PR 106A5 TT IC40</t>
  </si>
  <si>
    <t>5.00-8 IND. 8PR 106A5 IC10</t>
  </si>
  <si>
    <t>5.00R8 111A5 TL IND. IC70 10PR</t>
  </si>
  <si>
    <t>6.00-9 12PR 121A5 TT IC40</t>
  </si>
  <si>
    <t>6.00-9 IND. 12PR 121A5 IC10</t>
  </si>
  <si>
    <t>6.00R9 121A5 TL ContiRT20</t>
  </si>
  <si>
    <t>6.00R9 121A5 TL ContiRV20</t>
  </si>
  <si>
    <t>6.50-10 14PR 128A5 TT IC40</t>
  </si>
  <si>
    <t>6.50-10 IND. IC 10 128A5 14PR</t>
  </si>
  <si>
    <t>6.50R10 128A5 TL ContiRT20</t>
  </si>
  <si>
    <t>6.50R10 128A5 TL ContiRV20</t>
  </si>
  <si>
    <t>7.00-12 14PR 134A5 TT IC40</t>
  </si>
  <si>
    <t>7.00-12 16PR 136A5 TT IC40</t>
  </si>
  <si>
    <t>7.00-12 IND. 14PR 134A5 IC10</t>
  </si>
  <si>
    <t>7.00-12 IND. 16PR 136A5 IC10</t>
  </si>
  <si>
    <t>7.00R12 136A5 TL ContiRT20</t>
  </si>
  <si>
    <t>7.00R12 136A5 TL ContiRV20</t>
  </si>
  <si>
    <t>7.00R15 143A5 TL ContiRT20</t>
  </si>
  <si>
    <t>7.00R15 143A5 TL ContiRV20</t>
  </si>
  <si>
    <t>7.50-10 IND. 12PR 133A5 IC10</t>
  </si>
  <si>
    <t>7.50-15 14PR 144A5 TT IC40</t>
  </si>
  <si>
    <t>7.50R15 146A5 TL ContiRT20</t>
  </si>
  <si>
    <t>7.50R15 146A5 TL ContiRV20</t>
  </si>
  <si>
    <t>8.25-15 18PR 153A5 TT IC40</t>
  </si>
  <si>
    <t>8.25-15 IND. 18PR 153A5 IC10</t>
  </si>
  <si>
    <t>8.25R15 153A5 TL CONRAD HT1</t>
  </si>
  <si>
    <t>8.25R15 153A5 TL ContiRT20</t>
  </si>
  <si>
    <t>8.25R15 153A5 TL ContiRV20</t>
  </si>
  <si>
    <t>8.25R15 153A5 TL IND.IC80 18PR</t>
  </si>
  <si>
    <t>8.75R16.5 TL ContiRV20</t>
  </si>
  <si>
    <t>EL 21X7X15 LifeCycle STB</t>
  </si>
  <si>
    <t>EL 22x8x16 LifeCycle STB</t>
  </si>
  <si>
    <t>EL 15x5x11 1/4 LifeCycle STB</t>
  </si>
  <si>
    <t>EL 14x4 1/2x8 LifeCycle STB</t>
  </si>
  <si>
    <t>EL 16x5x10 1/2 LifeCycle STB</t>
  </si>
  <si>
    <t>EL 18x6x12 1/8 LifeCycle STB</t>
  </si>
  <si>
    <t>EL 10x5x6 1/2 LifeCycle STB</t>
  </si>
  <si>
    <t>EL 16 1/4x6x11 1/4 LifeCycle</t>
  </si>
  <si>
    <t>EL 22X9X16 LifeCycle STB</t>
  </si>
  <si>
    <t>EL 21X8X15 LifeCycle STB</t>
  </si>
  <si>
    <t>EL 13 1/2X5 1/2X8 LifeCycle Tr</t>
  </si>
  <si>
    <t>EL 14x4 1/2x8 LifeCycle Trac</t>
  </si>
  <si>
    <t>EL16x5x10 1/2 LifeCycle Trac</t>
  </si>
  <si>
    <t>EL16x6x10 1/2 LifeCycle Trac</t>
  </si>
  <si>
    <t>EL15x5x11 1/4 LifeCycle Trac</t>
  </si>
  <si>
    <t>EL16 1/4x5x11 1/4 LifeCycle Tr</t>
  </si>
  <si>
    <t>EL16 1/4x6x11 1/4 LifeCycle Tr</t>
  </si>
  <si>
    <t>EL16 1/4x7x11 1/4 LifeCycle Tr</t>
  </si>
  <si>
    <t>EL18x5x12 1/8 LifeCycle Trac</t>
  </si>
  <si>
    <t>EL18x6x12 1/8 LifeCycle Trac</t>
  </si>
  <si>
    <t>EL18x7x12 1/8 LifeCycle Trac</t>
  </si>
  <si>
    <t>EL18x8x12 1/8 LifeCycle Trac</t>
  </si>
  <si>
    <t>EL18x9x12 1/8 LifeCycle Trac</t>
  </si>
  <si>
    <t>EL 21X7X15 LifeCycle Trac STB</t>
  </si>
  <si>
    <t>EL 21X8X15 LifeCycle Trac STB</t>
  </si>
  <si>
    <t>EL 22x8x16 LifeCycle Trac STB</t>
  </si>
  <si>
    <t>EL 22X9X16 LifeCycle Trac STB</t>
  </si>
  <si>
    <t>EL 22X12X16 LifeCycle Trac STB</t>
  </si>
  <si>
    <t>EL 28X12X22 LifeCycle Trac STB</t>
  </si>
  <si>
    <t>EL 13 1/2X5 1/2X8 LifeCycle</t>
  </si>
  <si>
    <t>EL16 1/4x5x11 1/4 LifeCycle</t>
  </si>
  <si>
    <t>EL16 1/4x7x11 1/4 LifeCycle</t>
  </si>
  <si>
    <t>EL18x5x12 1/8 LifeCycle STB</t>
  </si>
  <si>
    <t>EL 18x7x12 1/8 LifeCycle STB</t>
  </si>
  <si>
    <t>EL 16x6x10 1/2 LifeCycle STB</t>
  </si>
  <si>
    <t>EL 10 1/2X5X6 1/2 MH20 STB A</t>
  </si>
  <si>
    <t>EL 10 1/2X5X6 1/2 MH20 STB CL</t>
  </si>
  <si>
    <t>EL 10X4X6 1/2 MH20 STB A</t>
  </si>
  <si>
    <t>EL 10X4X6 1/2 MH20 STB CLEAN</t>
  </si>
  <si>
    <t>EL 10X5X6 1/2 MH20 STB A</t>
  </si>
  <si>
    <t>EL 10X5X6 1/2 MH20 STB CL</t>
  </si>
  <si>
    <t>EL 12x4 1/2x8 MH20 STB</t>
  </si>
  <si>
    <t>EL 12x4 1/2x8 MH20 STB CLEAN</t>
  </si>
  <si>
    <t>EL 13 1/2X5 1/2X8 MC20 STB A</t>
  </si>
  <si>
    <t>EL 13 1/2X5 1/2X8 MH20 STB A</t>
  </si>
  <si>
    <t>EL 13 1/2X5 1/2X8 MH20 STB CLN</t>
  </si>
  <si>
    <t>EL 13X4 1/2X8 MH20 STB A</t>
  </si>
  <si>
    <t>EL 13X5X8 MC20 STB A</t>
  </si>
  <si>
    <t>EL 13X5X8 MC20 STB CL</t>
  </si>
  <si>
    <t>EL 14X4 1/2X8 MC20 STB A</t>
  </si>
  <si>
    <t>EL 14X4 1/2X8 MH20 STB A</t>
  </si>
  <si>
    <t>EL 14X4 1/2X8 MH20 STB CLEAN</t>
  </si>
  <si>
    <t>EL 14X5X10 MH20 STB A</t>
  </si>
  <si>
    <t>EL 14X5X10 MH20 STB CLEAN</t>
  </si>
  <si>
    <t>EL 15X5X11 1/4 MC20 STB A</t>
  </si>
  <si>
    <t>EL 15X5X11 1/4 MH20 STB A</t>
  </si>
  <si>
    <t>EL 15X5X11 1/4 MH20 STB CLEAN</t>
  </si>
  <si>
    <t>EL 16 1/4X5X11 1/4 MC20 STB A</t>
  </si>
  <si>
    <t>EL 16 1/4X5X11 1/4 MH20 STB A</t>
  </si>
  <si>
    <t>EL 16 1/4X5X11 1/4 MH20 STB CL</t>
  </si>
  <si>
    <t>EL 16 1/4x6X11 1/4 CoPT18 STB</t>
  </si>
  <si>
    <t>EL 16 1/4X6X11 1/4 MC20 STB A</t>
  </si>
  <si>
    <t>EL 16 1/4X6X11 1/4 MH20 STB A</t>
  </si>
  <si>
    <t>EL 16 1/4X6X11 1/4 MH20 STB CL</t>
  </si>
  <si>
    <t>EL 16 1/4X6X11 1/4 PT18 STB CL</t>
  </si>
  <si>
    <t>EL 16 1/4X7X11 1/4 MC20 STB A</t>
  </si>
  <si>
    <t>EL 16 1/4X7X11 1/4 MH20 STB A</t>
  </si>
  <si>
    <t>EL 16 1/4X7X11 1/4 MH20 STB CL</t>
  </si>
  <si>
    <t>EL 16X5X10 1/2 MC20 STB A</t>
  </si>
  <si>
    <t>EL 16X5X10 1/2 MC20 STB CLEAN</t>
  </si>
  <si>
    <t>EL 16X5X10 1/2 MH20 STB A</t>
  </si>
  <si>
    <t>EL 16X5X10 1/2 MH20 STB CLEAN</t>
  </si>
  <si>
    <t>EL 16X5X10 1/2 PT18 STB</t>
  </si>
  <si>
    <t>EL 16X5X10 1/2 PT18 STB CLEAN</t>
  </si>
  <si>
    <t>EL 16X6X10 1/2 ContiPT18 STB</t>
  </si>
  <si>
    <t>EL 16X6X10 1/2 ContiPT18 STBCL</t>
  </si>
  <si>
    <t>EL 16X6X10 1/2 MC20 STB A</t>
  </si>
  <si>
    <t>EL 16X6X10 1/2 MC20 STB CLEAN</t>
  </si>
  <si>
    <t>EL 16X6X10 1/2 MH20 STB A</t>
  </si>
  <si>
    <t>EL 16X6X10 1/2 MH20 STB CLEAN</t>
  </si>
  <si>
    <t>EL 16X7X10 1/2 MH20 STB A</t>
  </si>
  <si>
    <t>EL 16X7X10 1/2 MH20 STB CL</t>
  </si>
  <si>
    <t>EL 18X5X12 1/8 MC20 STB A</t>
  </si>
  <si>
    <t>EL 18X5X12 1/8 MH20 STB A</t>
  </si>
  <si>
    <t>EL 18X5X12 1/8 MH20 STB CLEAN</t>
  </si>
  <si>
    <t>EL 18X6X12 1/8 ContiPT18 STB</t>
  </si>
  <si>
    <t>EL 18X6X12 1/8 ContiPT18 STBCL</t>
  </si>
  <si>
    <t>EL 18X6X12 1/8 MC20 STB A</t>
  </si>
  <si>
    <t>EL 18X6X12 1/8 MH20 STB A</t>
  </si>
  <si>
    <t>EL 18X6X12 1/8 MH20 STB CLEAN</t>
  </si>
  <si>
    <t>EL 18X7X12 1/8 ContiPT18 STB</t>
  </si>
  <si>
    <t>EL 18X7X12 1/8 ContiPT18 STBCL</t>
  </si>
  <si>
    <t>EL 18X7X12 1/8 MH20 STB A</t>
  </si>
  <si>
    <t>EL 18X7X12 1/8 MH20 STB CLEAN</t>
  </si>
  <si>
    <t>EL 18X8X12 1/8 ContiPT18 STB</t>
  </si>
  <si>
    <t>EL 18X8X12 1/8 ContiPT18 STBCL</t>
  </si>
  <si>
    <t>EL 18X8X12 1/8 MC20 STB A</t>
  </si>
  <si>
    <t>EL 18X8X12 1/8 MC20 STB CLEAN</t>
  </si>
  <si>
    <t>EL 18X8X12 1/8 MH20 STB A</t>
  </si>
  <si>
    <t>EL 18X8X12 1/8 MH20 STB CLEAN</t>
  </si>
  <si>
    <t>EL 18X9X12 1/8 MC20 STB A</t>
  </si>
  <si>
    <t>EL 21X5X15 MH20 STB A</t>
  </si>
  <si>
    <t>EL 21X6X15 MC20 STB A</t>
  </si>
  <si>
    <t>EL 21X7X15 ContiPT18 STB</t>
  </si>
  <si>
    <t>EL 21X7X15 ContiPT18 STB CLEAN</t>
  </si>
  <si>
    <t>EL 21X7X15 MH20 STB A</t>
  </si>
  <si>
    <t>EL 21X7X15 MH20 STB CLEAN</t>
  </si>
  <si>
    <t>EL 21X8X15 ContiPT18 STB</t>
  </si>
  <si>
    <t>EL 21X8X15 ContiPT18 STB CLEAN</t>
  </si>
  <si>
    <t>EL 21X8X15 MC20 STB CLEAN</t>
  </si>
  <si>
    <t>EL 21X8X15 MH20 STB A</t>
  </si>
  <si>
    <t>EL 21X8X15 MH20 STB CLEAN</t>
  </si>
  <si>
    <t>EL 21X9X15 ContiPT18 STB A</t>
  </si>
  <si>
    <t>EL 21X9X15 ContiPT18 STB CL</t>
  </si>
  <si>
    <t>EL 21X9X15 MH20 STB A</t>
  </si>
  <si>
    <t>EL 21X9X15 MH20 STB CLEAN</t>
  </si>
  <si>
    <t>EL 22X10X16 MH20 STB A-ROBUST</t>
  </si>
  <si>
    <t>EL 22X10X16 MH20 STB CLEAN</t>
  </si>
  <si>
    <t>EL 22X12X16 ContiPT18 STB</t>
  </si>
  <si>
    <t>EL 22X12X16 ContiPT18 STB CL</t>
  </si>
  <si>
    <t>EL 22X12X16 MC20 STB A-ROBUST</t>
  </si>
  <si>
    <t>EL 22X12X16 MH20 STB A-ROBUST</t>
  </si>
  <si>
    <t>EL 22X12X16 MH20 STB CLEAN</t>
  </si>
  <si>
    <t>EL 22X14X16 MH20 STB A-ROBUST</t>
  </si>
  <si>
    <t>EL 22X16X16 MH20 STB A-ROBUST</t>
  </si>
  <si>
    <t>EL 22X6X16 MH20 STB A</t>
  </si>
  <si>
    <t>EL 22X8X16 ContiPT18 STB</t>
  </si>
  <si>
    <t>EL 22X8X16 ContiPT18 STB CLEAN</t>
  </si>
  <si>
    <t>EL 22X8X16 MH20 STB A-ROBUST</t>
  </si>
  <si>
    <t>EL 22X8X16 MH20 STB CLEAN</t>
  </si>
  <si>
    <t>EL 22X9X16 ContiPT18 STB</t>
  </si>
  <si>
    <t>EL 22X9X16 ContiPT18 STB CLEAN</t>
  </si>
  <si>
    <t>EL 22X9X16 MC20 STB A-ROBUST</t>
  </si>
  <si>
    <t>EL 22X9X16 MC20 STB CLEAN</t>
  </si>
  <si>
    <t>EL 22X9X16 MH20 STB A-ROBUST</t>
  </si>
  <si>
    <t>EL 22X9X16 MH20 STB CLEAN</t>
  </si>
  <si>
    <t>EL 250/75-140 MH20 STB A</t>
  </si>
  <si>
    <t>EL 250/80-170 MH20 STB A</t>
  </si>
  <si>
    <t>EL 280/60-190 MH20 STB A</t>
  </si>
  <si>
    <t>EL 28X10X22 MH20 STB A-ROBUST</t>
  </si>
  <si>
    <t>EL 28X12X22 MC20 STB A-ROBUST</t>
  </si>
  <si>
    <t>EL 28X12X22 MC20 STB CLEAN</t>
  </si>
  <si>
    <t>EL 28X12X22 MH20 STB A-ROBUST</t>
  </si>
  <si>
    <t>EL 28X12X22 MH20 STB CLEAN</t>
  </si>
  <si>
    <t>EL 28X16X22 MH20 STB A-ROBUST</t>
  </si>
  <si>
    <t>EL 405/260-305 MH20 STB A</t>
  </si>
  <si>
    <t>EL 405/65-305 MH20 STB A</t>
  </si>
  <si>
    <t>EL 40x16x30 MH20 STB</t>
  </si>
  <si>
    <t>EL 425/150-305 MH20 STB A</t>
  </si>
  <si>
    <t>EL 450/120-300 MH20 STB A</t>
  </si>
  <si>
    <t>EL 550/160-410 MH20 STB A</t>
  </si>
  <si>
    <t>EL 560/100-410 MH20 STB A</t>
  </si>
  <si>
    <t>EL 645/300-410 MH20 STB A-ROB</t>
  </si>
  <si>
    <t>EL 711/356-559 MH20 STB A-ROB</t>
  </si>
  <si>
    <t>EL 840/356-559 MH20 STB A-ROB</t>
  </si>
  <si>
    <t>10.00-20 CSE ROBUST SC18 S 8.0</t>
  </si>
  <si>
    <t>10.00-20/7.5 CSE ROBUST SC18 S</t>
  </si>
  <si>
    <t>10.00-20/7.50 CT Trailer S</t>
  </si>
  <si>
    <t>10.00-20/8.00 CT Trailer S</t>
  </si>
  <si>
    <t>12.00-20 CSE ROB SC18 S (10.0)</t>
  </si>
  <si>
    <t>12.00-20 CSE ROB. SC18 S (8.0)</t>
  </si>
  <si>
    <t>12.00-20 CSE ROB. SC18 S (8.5)</t>
  </si>
  <si>
    <t>12.00-20/10.00 SC18 S Clean</t>
  </si>
  <si>
    <t>12.00-20/8.00 SC18 S Clean</t>
  </si>
  <si>
    <t>12.00-20/8.00 SC20 S</t>
  </si>
  <si>
    <t>12.00-20/8.00 SC20 S Mile+</t>
  </si>
  <si>
    <t>12.00-20/8.50 SC18 S Clean</t>
  </si>
  <si>
    <t>12.00-20/8.50 SC20 S</t>
  </si>
  <si>
    <t>12.00-24/8.50 SC18 S</t>
  </si>
  <si>
    <t>12.00-24/8.50 SC20 S Mile+</t>
  </si>
  <si>
    <t>125/75-8 CSC CLEAN SC18 SIT</t>
  </si>
  <si>
    <t>125/75-8 CSE ROB SC18 SIT</t>
  </si>
  <si>
    <t>125/75-8 CSE ROBUST SC18 S</t>
  </si>
  <si>
    <t>125/75-8/3.00 SH12 SIT</t>
  </si>
  <si>
    <t>125/75-8/3.00 SH12 SIT Clean</t>
  </si>
  <si>
    <t>14.00-24/10.00 SC18 S</t>
  </si>
  <si>
    <t>14.00-24/10.00 SC20 S Mile+</t>
  </si>
  <si>
    <t>140/55-9 CSC CLEAN SC18 SIT</t>
  </si>
  <si>
    <t>140/55-9 CSE ROBUST SC18 SIT</t>
  </si>
  <si>
    <t>140/55-9/4.00 SC11 SIT</t>
  </si>
  <si>
    <t>140/55-9/4.00 SC11 SIT Clean</t>
  </si>
  <si>
    <t>140/55-9/4.00 SC20 SIT Clean</t>
  </si>
  <si>
    <t>15 X 4 1/2-8 SC11 S</t>
  </si>
  <si>
    <t>15 X 4 1/2-8 SC11 SIT</t>
  </si>
  <si>
    <t>15 X 4 1/2-8 SC11 SIT Clean</t>
  </si>
  <si>
    <t>150/75-8 CSC CLEAN SC18 S</t>
  </si>
  <si>
    <t>150/75-8 CSC CLEAN SC18 SIT</t>
  </si>
  <si>
    <t>150/75-8 CSE ROBUST SC18 S</t>
  </si>
  <si>
    <t>150/75-8 CSE ROBUST SC18 SIT</t>
  </si>
  <si>
    <t>150/75-8/4.33 SH12 SIT Clean</t>
  </si>
  <si>
    <t>160/90-13/3.75 SC11 SIT</t>
  </si>
  <si>
    <t>180/70-8 CSC CLEAN SC18 S</t>
  </si>
  <si>
    <t>180/70-8 CSC CLEAN SC18 SIT</t>
  </si>
  <si>
    <t>180/70-8 CSE ROBUST SC18 S</t>
  </si>
  <si>
    <t>180/70-8 CSE ROBUST SC18 SIT</t>
  </si>
  <si>
    <t>180/70-8/4.33 SH12 S</t>
  </si>
  <si>
    <t>180/70-8/4.33 SH12 SIT</t>
  </si>
  <si>
    <t>180/70-8/4.33 SH12 SIT Clean</t>
  </si>
  <si>
    <t>200/50-10 CSC CLEAN SC18 S</t>
  </si>
  <si>
    <t>200/50-10 CSC CLEAN SC18 SIT</t>
  </si>
  <si>
    <t>200/50-10 CSE ROBUST SC18 S</t>
  </si>
  <si>
    <t>200/50-10 CSE ROBUST SC18 SIT</t>
  </si>
  <si>
    <t>200/50-10/6.50 SH12 SIT</t>
  </si>
  <si>
    <t>200/50-10/6.50 SH12 SIT Clean</t>
  </si>
  <si>
    <t>200/75-9 CSC CLEAN SC18 S</t>
  </si>
  <si>
    <t>200/75-9 CSC CLEAN SC18 SIT</t>
  </si>
  <si>
    <t>200/75-9 CSE ROBUST SC18 S</t>
  </si>
  <si>
    <t>200/75-9 CSE ROBUST SC18 SIT</t>
  </si>
  <si>
    <t>225/75-10 CSC CLEAN SC18 S</t>
  </si>
  <si>
    <t>225/75-10 CSC CLEAN SC18 SIT</t>
  </si>
  <si>
    <t>225/75-10 CSE ROBUST SC18 S</t>
  </si>
  <si>
    <t>225/75-10 CSE ROBUST SC18 SIT</t>
  </si>
  <si>
    <t>225/75-10/6.50 SH12 SIT</t>
  </si>
  <si>
    <t>225/75-15 CSC CLEAN SC18 S</t>
  </si>
  <si>
    <t>225/75-15 CSC CLEAN SC18 SIT</t>
  </si>
  <si>
    <t>225/75-15 CSE ROBUST SC18 S</t>
  </si>
  <si>
    <t>225/75-15 CSE ROBUST SC18 SIT</t>
  </si>
  <si>
    <t>225/75-15/7.00 SC20 SIT Mile+</t>
  </si>
  <si>
    <t>250/60-12 CSC CLEAN SC18 SIT</t>
  </si>
  <si>
    <t>250/60-12 CSE ROBUST SC18 S</t>
  </si>
  <si>
    <t>250/60-12 CSE ROBUST SC18 SIT</t>
  </si>
  <si>
    <t>250/60-12/8.00 CS20 SIT</t>
  </si>
  <si>
    <t>250/60-12/8.00 SC20 S Ener+</t>
  </si>
  <si>
    <t>250/70-15 CSC CLEAN SC18 S 7.0</t>
  </si>
  <si>
    <t>250/70-15 CSC CLEAN SC18 S 7.5</t>
  </si>
  <si>
    <t>250/70-15 CSC CLN SC18 SIT 7.0</t>
  </si>
  <si>
    <t>250/70-15 CSC CLN SC18 SIT 7.5</t>
  </si>
  <si>
    <t>250/70-15 CSE ROB SC18 SIT 7.5</t>
  </si>
  <si>
    <t>250/70-15 CSE ROB. SC18 S 7.0</t>
  </si>
  <si>
    <t>250/70-15 CSE ROB. SC18 S 7.5</t>
  </si>
  <si>
    <t>250/70-15 CSE ROB.SC18 SIT 7.0</t>
  </si>
  <si>
    <t>250/70-15/7.00 SH12 SIT</t>
  </si>
  <si>
    <t>250/75-12 CSC CLEAN SC18 SIT</t>
  </si>
  <si>
    <t>250/75-12 CSE ROBUST SC18 S</t>
  </si>
  <si>
    <t>250/75-12 CSE ROBUST SC18 SIT</t>
  </si>
  <si>
    <t>3.00-4 CSE-ROBUST M</t>
  </si>
  <si>
    <t>315/45-12/10.00 SC20 SIT Ener+</t>
  </si>
  <si>
    <t>315/70-15 CSC CLEAN SC18 S</t>
  </si>
  <si>
    <t>315/70-15 CSE ROBUST SC18 S</t>
  </si>
  <si>
    <t>315/70-15 CSE ROBUST SC18 SIT</t>
  </si>
  <si>
    <t>315/70-15/8.00 SC15 SIT</t>
  </si>
  <si>
    <t>355/45-15 CSC CLEAN SC18 SIT</t>
  </si>
  <si>
    <t>355/45-15 CSE ROBUST SC18 S</t>
  </si>
  <si>
    <t>355/45-15 CSE ROBUST SC18 SIT</t>
  </si>
  <si>
    <t>355/45-15/9.75 CS20 SIT</t>
  </si>
  <si>
    <t>355/50-15/9.75 SC20 SIT Clean</t>
  </si>
  <si>
    <t>355/50-15/9.75 SC20 SIT Ener+</t>
  </si>
  <si>
    <t>355/50-20/10.00 SH12 SIT</t>
  </si>
  <si>
    <t>355/50-20/10.00 SH12 SIT Clean</t>
  </si>
  <si>
    <t>355/65-15 CSE ROBUST SC18 S</t>
  </si>
  <si>
    <t>355/65-15 CSE ROBUST SC18 SIT</t>
  </si>
  <si>
    <t>4.00-4 SC10 M</t>
  </si>
  <si>
    <t>4.00-8/3.00 SC20 S Ener+</t>
  </si>
  <si>
    <t>4.00-8/3.00 SC20 SIT Clean</t>
  </si>
  <si>
    <t>4.00-8/3.00 SC20 SIT Ener+</t>
  </si>
  <si>
    <t>5.00-8 CSC CLEAN SC18 S</t>
  </si>
  <si>
    <t>5.00-8 CSC CLEAN SC18 SIT</t>
  </si>
  <si>
    <t>5.00-8 CSE ROBUST SC18 S</t>
  </si>
  <si>
    <t>5.00-8 CSE ROBUST SC18 SIT</t>
  </si>
  <si>
    <t>6.00-9 CSC CLEAN SC18 S</t>
  </si>
  <si>
    <t>6.00-9 CSC CLEAN SC18 SIT</t>
  </si>
  <si>
    <t>6.00-9 CSE ROBUST SC18 S</t>
  </si>
  <si>
    <t>6.00-9 CSE ROBUST SC18 SIT</t>
  </si>
  <si>
    <t>6.00-9 SC11 S</t>
  </si>
  <si>
    <t>6.00-9/4.00 CS20 SIT</t>
  </si>
  <si>
    <t>6.00-9/4.00 SC20 SIT Mile+</t>
  </si>
  <si>
    <t>6.50-10 CSC CLEAN SC18 S</t>
  </si>
  <si>
    <t>6.50-10 CSC CLEAN SC18 SIT</t>
  </si>
  <si>
    <t>6.50-10 CSE ROBUST SC18 S</t>
  </si>
  <si>
    <t>6.50-10 CSE ROBUST SC18 SIT</t>
  </si>
  <si>
    <t>7.00-12 CSC CLEAN SC18 S</t>
  </si>
  <si>
    <t>7.00-12 CSC CLEAN SC18 SIT</t>
  </si>
  <si>
    <t>7.00-12 CSE ROBUST SC18 S</t>
  </si>
  <si>
    <t>7.00-12 CSE ROBUST SC18 SIT</t>
  </si>
  <si>
    <t>7.00-15 CSC CLEAN SC18SIT(5.5)</t>
  </si>
  <si>
    <t>7.00-15 CSE ROB. SC18 S(5.5)</t>
  </si>
  <si>
    <t>7.00-15 CSE ROB. SC18 S(6.0)</t>
  </si>
  <si>
    <t>7.00-15 CSE ROB. SC18 SIT(5.5)</t>
  </si>
  <si>
    <t>7.00-15/5.50 SC20 S Ener+</t>
  </si>
  <si>
    <t>7.00-15/5.50 SC20 SIT Ener+</t>
  </si>
  <si>
    <t>7.50-15 CSE ROB. SC18 S(6.5)</t>
  </si>
  <si>
    <t>8.25-15 CSC CLEAN SC18 S</t>
  </si>
  <si>
    <t>8.25-15 CSE ROBUST SC18 S</t>
  </si>
  <si>
    <t>8.25-15 CSE ROBUST SC18 SIT</t>
  </si>
  <si>
    <t>8.25-15/6.50 SH12 SIT</t>
  </si>
  <si>
    <t>K10.00-20/7.50 CT Trailer S T</t>
  </si>
  <si>
    <t>10.00-20/7.50 ASTRUM blue S</t>
  </si>
  <si>
    <t>10.00-20/8.00 ASTRUM blue S</t>
  </si>
  <si>
    <t>15X4 1/2-8/3.00 ASTRUM blue C</t>
  </si>
  <si>
    <t>15X4 1/2-8/3.00 ASTRUM blue S</t>
  </si>
  <si>
    <t>16X6-8/4.33 ASTRUM blue S</t>
  </si>
  <si>
    <t>18X7-8/4.33 ASTRUM blue C</t>
  </si>
  <si>
    <t>18X7-8/4.33 ASTRUM blue S</t>
  </si>
  <si>
    <t>200/50-10/6.50 ASTRUM blue C</t>
  </si>
  <si>
    <t>21X8-9/6.00 ASTRUM blue C</t>
  </si>
  <si>
    <t>21X8-9/6.00 ASTRUM blue S</t>
  </si>
  <si>
    <t>23X10-12/8.00 ASTRUM blue C</t>
  </si>
  <si>
    <t>23X10-12/8.00 ASTRUM blue S</t>
  </si>
  <si>
    <t>23X9-10/6.50 ASTRUM blue C</t>
  </si>
  <si>
    <t>23X9-10/6.50 ASTRUM blue S</t>
  </si>
  <si>
    <t>250-15/7.00 ASTRUM blue C</t>
  </si>
  <si>
    <t>250-15/7.00 ASTRUM blue S</t>
  </si>
  <si>
    <t>27X10-12/8.00 ASTRUM blue C</t>
  </si>
  <si>
    <t>28X9-15/7.00 ASTRUM blue S</t>
  </si>
  <si>
    <t>300-15/8.00 ASTRUM blue C</t>
  </si>
  <si>
    <t>300-15/8.00 ASTRUM blue S</t>
  </si>
  <si>
    <t>5.00-8/3.00 ASTRUM blue S</t>
  </si>
  <si>
    <t>6.00-9/4.00 ASTRUM blue S</t>
  </si>
  <si>
    <t>6.50-10/5.00 ASTRUM blue S</t>
  </si>
  <si>
    <t>7.00-12/5.00 ASTRUM blue S</t>
  </si>
  <si>
    <t>7.00-15/5.50 ASTRUM blue S</t>
  </si>
  <si>
    <t>7.50-15/6.50 ASTRUM blue S</t>
  </si>
  <si>
    <t>8.25-15/6.50 ASTRUM blue C</t>
  </si>
  <si>
    <t>8.25-15/6.50 ASTRUM blue S</t>
  </si>
  <si>
    <t>05741400000</t>
  </si>
  <si>
    <t>05741550000</t>
  </si>
  <si>
    <t>05741620000</t>
  </si>
  <si>
    <t>05741860000</t>
  </si>
  <si>
    <t>05741880000</t>
  </si>
  <si>
    <t>05742000000</t>
  </si>
  <si>
    <t>05740050000</t>
  </si>
  <si>
    <t>04740440000</t>
  </si>
  <si>
    <t>05742090000</t>
  </si>
  <si>
    <t>05741920000</t>
  </si>
  <si>
    <t>04740500000</t>
  </si>
  <si>
    <t>05742120000</t>
  </si>
  <si>
    <t>05741950000</t>
  </si>
  <si>
    <t>05742150000</t>
  </si>
  <si>
    <t>05742250000</t>
  </si>
  <si>
    <t>07903040000</t>
  </si>
  <si>
    <t>07903020000</t>
  </si>
  <si>
    <t>07903070000</t>
  </si>
  <si>
    <t>07903100000</t>
  </si>
  <si>
    <t>07903050000</t>
  </si>
  <si>
    <t>07903180000</t>
  </si>
  <si>
    <t>07903080000</t>
  </si>
  <si>
    <t>07903190000</t>
  </si>
  <si>
    <t>07903200000</t>
  </si>
  <si>
    <t>07903110000</t>
  </si>
  <si>
    <t>07903220000</t>
  </si>
  <si>
    <t>07903230000</t>
  </si>
  <si>
    <t>07903010000</t>
  </si>
  <si>
    <t>07801090000</t>
  </si>
  <si>
    <t>07801110000</t>
  </si>
  <si>
    <t>07801170000</t>
  </si>
  <si>
    <t>07801210000</t>
  </si>
  <si>
    <t>07801330000</t>
  </si>
  <si>
    <t>07801050000</t>
  </si>
  <si>
    <t>07801070000</t>
  </si>
  <si>
    <t>07801120000</t>
  </si>
  <si>
    <t>07801150000</t>
  </si>
  <si>
    <t>07801200000</t>
  </si>
  <si>
    <t>07801220000</t>
  </si>
  <si>
    <t>07801290000</t>
  </si>
  <si>
    <t>07801300000</t>
  </si>
  <si>
    <t>07801240000</t>
  </si>
  <si>
    <t>17306710000</t>
  </si>
  <si>
    <t>17306740000</t>
  </si>
  <si>
    <t>17306610000</t>
  </si>
  <si>
    <t>17306620000</t>
  </si>
  <si>
    <t>17306700000</t>
  </si>
  <si>
    <t>17306730000</t>
  </si>
  <si>
    <t>17306750000</t>
  </si>
  <si>
    <t>17306640000</t>
  </si>
  <si>
    <t>17306650000</t>
  </si>
  <si>
    <t>17306680000</t>
  </si>
  <si>
    <t>20509010000</t>
  </si>
  <si>
    <t>20509110000</t>
  </si>
  <si>
    <t>20509210000</t>
  </si>
  <si>
    <t>20509310000</t>
  </si>
  <si>
    <t>20509410000</t>
  </si>
  <si>
    <t>20509510000</t>
  </si>
  <si>
    <t>20509610000</t>
  </si>
  <si>
    <t>20509810000</t>
  </si>
  <si>
    <t>20509910000</t>
  </si>
  <si>
    <t>07930030000</t>
  </si>
  <si>
    <t>07930270000</t>
  </si>
  <si>
    <t>07930070000</t>
  </si>
  <si>
    <t>07930290000</t>
  </si>
  <si>
    <t>07930310000</t>
  </si>
  <si>
    <t>07930110000</t>
  </si>
  <si>
    <t>07930300000</t>
  </si>
  <si>
    <t>07930260000</t>
  </si>
  <si>
    <t>07930170000</t>
  </si>
  <si>
    <t>07930040000</t>
  </si>
  <si>
    <t>07930050000</t>
  </si>
  <si>
    <t>07930010000</t>
  </si>
  <si>
    <t>07930060000</t>
  </si>
  <si>
    <t>07930080000</t>
  </si>
  <si>
    <t>07930000000</t>
  </si>
  <si>
    <t>12151350000</t>
  </si>
  <si>
    <t>12151370000</t>
  </si>
  <si>
    <t>12151360000</t>
  </si>
  <si>
    <t>12151420000</t>
  </si>
  <si>
    <t>12151580000</t>
  </si>
  <si>
    <t>12151380000</t>
  </si>
  <si>
    <t>12151430000</t>
  </si>
  <si>
    <t>12151510000</t>
  </si>
  <si>
    <t>12151390000</t>
  </si>
  <si>
    <t>12151440000</t>
  </si>
  <si>
    <t>12151410000</t>
  </si>
  <si>
    <t>12151400000</t>
  </si>
  <si>
    <t>12151450000</t>
  </si>
  <si>
    <t>12151490000</t>
  </si>
  <si>
    <t>13780230000</t>
  </si>
  <si>
    <t>13780210000</t>
  </si>
  <si>
    <t>13780770000</t>
  </si>
  <si>
    <t>13780280000</t>
  </si>
  <si>
    <t>13780290000</t>
  </si>
  <si>
    <t>13780310000</t>
  </si>
  <si>
    <t>13780220000</t>
  </si>
  <si>
    <t>07300610000</t>
  </si>
  <si>
    <t>07300090000</t>
  </si>
  <si>
    <t>07300310000</t>
  </si>
  <si>
    <t>07300330000</t>
  </si>
  <si>
    <t>07300600000</t>
  </si>
  <si>
    <t>07300080000</t>
  </si>
  <si>
    <t>07300020000</t>
  </si>
  <si>
    <t>07300360000</t>
  </si>
  <si>
    <t>07300420000</t>
  </si>
  <si>
    <t>07450650000</t>
  </si>
  <si>
    <t>07450840000</t>
  </si>
  <si>
    <t>07010650000</t>
  </si>
  <si>
    <t>07100140000</t>
  </si>
  <si>
    <t>07005840000</t>
  </si>
  <si>
    <t>07300290000</t>
  </si>
  <si>
    <t>07300110000</t>
  </si>
  <si>
    <t>07020880000</t>
  </si>
  <si>
    <t>07005880000</t>
  </si>
  <si>
    <t>07021040000</t>
  </si>
  <si>
    <t>07006050000</t>
  </si>
  <si>
    <t>07300260000</t>
  </si>
  <si>
    <t>07300390000</t>
  </si>
  <si>
    <t>07300300000</t>
  </si>
  <si>
    <t>07300520000</t>
  </si>
  <si>
    <t>07300500000</t>
  </si>
  <si>
    <t>07300240000</t>
  </si>
  <si>
    <t>07300430000</t>
  </si>
  <si>
    <t>07300320000</t>
  </si>
  <si>
    <t>07022570000</t>
  </si>
  <si>
    <t>07021330000</t>
  </si>
  <si>
    <t>07021360000</t>
  </si>
  <si>
    <t>07006330000</t>
  </si>
  <si>
    <t>07001310000</t>
  </si>
  <si>
    <t>07006360000</t>
  </si>
  <si>
    <t>07021800000</t>
  </si>
  <si>
    <t>07001800000</t>
  </si>
  <si>
    <t>07300440000</t>
  </si>
  <si>
    <t>07022640000</t>
  </si>
  <si>
    <t>07300550000</t>
  </si>
  <si>
    <t>07300230000</t>
  </si>
  <si>
    <t>07300410000</t>
  </si>
  <si>
    <t>07403000000</t>
  </si>
  <si>
    <t>07423000000</t>
  </si>
  <si>
    <t>07300220000</t>
  </si>
  <si>
    <t>07003400000</t>
  </si>
  <si>
    <t>07003620000</t>
  </si>
  <si>
    <t>07003600000</t>
  </si>
  <si>
    <t>07020700000</t>
  </si>
  <si>
    <t>07003700000</t>
  </si>
  <si>
    <t>07450700000</t>
  </si>
  <si>
    <t>07021010000</t>
  </si>
  <si>
    <t>07004010000</t>
  </si>
  <si>
    <t>07300270000</t>
  </si>
  <si>
    <t>07100010000</t>
  </si>
  <si>
    <t>07021060000</t>
  </si>
  <si>
    <t>07004060000</t>
  </si>
  <si>
    <t>07300280000</t>
  </si>
  <si>
    <t>07100130000</t>
  </si>
  <si>
    <t>07021210000</t>
  </si>
  <si>
    <t>07021220000</t>
  </si>
  <si>
    <t>07004210000</t>
  </si>
  <si>
    <t>07004220000</t>
  </si>
  <si>
    <t>07300350000</t>
  </si>
  <si>
    <t>07300070000</t>
  </si>
  <si>
    <t>07300250000</t>
  </si>
  <si>
    <t>07300100000</t>
  </si>
  <si>
    <t>07001170000</t>
  </si>
  <si>
    <t>07022700000</t>
  </si>
  <si>
    <t>07300340000</t>
  </si>
  <si>
    <t>07300120000</t>
  </si>
  <si>
    <t>07022760000</t>
  </si>
  <si>
    <t>07006770000</t>
  </si>
  <si>
    <t>07300060000</t>
  </si>
  <si>
    <t>07300370000</t>
  </si>
  <si>
    <t>07300400000</t>
  </si>
  <si>
    <t>07472770000</t>
  </si>
  <si>
    <t>07300510000</t>
  </si>
  <si>
    <t>13002530000</t>
  </si>
  <si>
    <t>13002540000</t>
  </si>
  <si>
    <t>13002550000</t>
  </si>
  <si>
    <t>13002570000</t>
  </si>
  <si>
    <t>13002580000</t>
  </si>
  <si>
    <t>13002590000</t>
  </si>
  <si>
    <t>13002600000</t>
  </si>
  <si>
    <t>13002610000</t>
  </si>
  <si>
    <t>13002620000</t>
  </si>
  <si>
    <t>13002630000</t>
  </si>
  <si>
    <t>13002660000</t>
  </si>
  <si>
    <t>13002670000</t>
  </si>
  <si>
    <t>13002680000</t>
  </si>
  <si>
    <t>13002690000</t>
  </si>
  <si>
    <t>13002700000</t>
  </si>
  <si>
    <t>13002710000</t>
  </si>
  <si>
    <t>13002720000</t>
  </si>
  <si>
    <t>13002730000</t>
  </si>
  <si>
    <t>13002740000</t>
  </si>
  <si>
    <t>13002750000</t>
  </si>
  <si>
    <t>13002760000</t>
  </si>
  <si>
    <t>13002770000</t>
  </si>
  <si>
    <t>13002780000</t>
  </si>
  <si>
    <t>13002800000</t>
  </si>
  <si>
    <t>13002810000</t>
  </si>
  <si>
    <t>13002820000</t>
  </si>
  <si>
    <t>13002830000</t>
  </si>
  <si>
    <t>13002850000</t>
  </si>
  <si>
    <t>13002860000</t>
  </si>
  <si>
    <t>13002870000</t>
  </si>
  <si>
    <t>13002880000</t>
  </si>
  <si>
    <t>13002890000</t>
  </si>
  <si>
    <t>13002900000</t>
  </si>
  <si>
    <t>13002910000</t>
  </si>
  <si>
    <t>13002920000</t>
  </si>
  <si>
    <t>13161050000</t>
  </si>
  <si>
    <t>13000720000</t>
  </si>
  <si>
    <t>13284040000</t>
  </si>
  <si>
    <t>13284060000</t>
  </si>
  <si>
    <t>13160050000</t>
  </si>
  <si>
    <t>13000690000</t>
  </si>
  <si>
    <t>13001000000</t>
  </si>
  <si>
    <t>13002160000</t>
  </si>
  <si>
    <t>13294040000</t>
  </si>
  <si>
    <t>13294050000</t>
  </si>
  <si>
    <t>13294060000</t>
  </si>
  <si>
    <t>13284050000</t>
  </si>
  <si>
    <t>13285550000</t>
  </si>
  <si>
    <t>13000650000</t>
  </si>
  <si>
    <t>13289550000</t>
  </si>
  <si>
    <t>13289050000</t>
  </si>
  <si>
    <t>13289060000</t>
  </si>
  <si>
    <t>13000090000</t>
  </si>
  <si>
    <t>13000120000</t>
  </si>
  <si>
    <t>13434550000</t>
  </si>
  <si>
    <t>13434050000</t>
  </si>
  <si>
    <t>13434010000</t>
  </si>
  <si>
    <t>13438550000</t>
  </si>
  <si>
    <t>13438050000</t>
  </si>
  <si>
    <t>13438010000</t>
  </si>
  <si>
    <t>13000860000</t>
  </si>
  <si>
    <t>13442550000</t>
  </si>
  <si>
    <t>13442050000</t>
  </si>
  <si>
    <t>13442010000</t>
  </si>
  <si>
    <t>13000870000</t>
  </si>
  <si>
    <t>13444550000</t>
  </si>
  <si>
    <t>13444540000</t>
  </si>
  <si>
    <t>13000670000</t>
  </si>
  <si>
    <t>13402550000</t>
  </si>
  <si>
    <t>13402250000</t>
  </si>
  <si>
    <t>13402050000</t>
  </si>
  <si>
    <t>13402150000</t>
  </si>
  <si>
    <t>13000230000</t>
  </si>
  <si>
    <t>13000590000</t>
  </si>
  <si>
    <t>13000310000</t>
  </si>
  <si>
    <t>13000610000</t>
  </si>
  <si>
    <t>13408550000</t>
  </si>
  <si>
    <t>13408500000</t>
  </si>
  <si>
    <t>13408050000</t>
  </si>
  <si>
    <t>13408510000</t>
  </si>
  <si>
    <t>13000680000</t>
  </si>
  <si>
    <t>13000660000</t>
  </si>
  <si>
    <t>13522550000</t>
  </si>
  <si>
    <t>13522540000</t>
  </si>
  <si>
    <t>13522610000</t>
  </si>
  <si>
    <t>13000240000</t>
  </si>
  <si>
    <t>13000600000</t>
  </si>
  <si>
    <t>13528550000</t>
  </si>
  <si>
    <t>13528540000</t>
  </si>
  <si>
    <t>13528510000</t>
  </si>
  <si>
    <t>13000250000</t>
  </si>
  <si>
    <t>13000580000</t>
  </si>
  <si>
    <t>13538540000</t>
  </si>
  <si>
    <t>13538610000</t>
  </si>
  <si>
    <t>13000260000</t>
  </si>
  <si>
    <t>13000640000</t>
  </si>
  <si>
    <t>13540550000</t>
  </si>
  <si>
    <t>13540650000</t>
  </si>
  <si>
    <t>13540540000</t>
  </si>
  <si>
    <t>13540610000</t>
  </si>
  <si>
    <t>13542550000</t>
  </si>
  <si>
    <t>13605050000</t>
  </si>
  <si>
    <t>13612550000</t>
  </si>
  <si>
    <t>13000270000</t>
  </si>
  <si>
    <t>13000550000</t>
  </si>
  <si>
    <t>13618540000</t>
  </si>
  <si>
    <t>13618510000</t>
  </si>
  <si>
    <t>13000280000</t>
  </si>
  <si>
    <t>13000570000</t>
  </si>
  <si>
    <t>13624500000</t>
  </si>
  <si>
    <t>13624560000</t>
  </si>
  <si>
    <t>13624510000</t>
  </si>
  <si>
    <t>13000710000</t>
  </si>
  <si>
    <t>13000700000</t>
  </si>
  <si>
    <t>13630050000</t>
  </si>
  <si>
    <t>13630060000</t>
  </si>
  <si>
    <t>13645050000</t>
  </si>
  <si>
    <t>13645000000</t>
  </si>
  <si>
    <t>13000300000</t>
  </si>
  <si>
    <t>13000630000</t>
  </si>
  <si>
    <t>13646060000</t>
  </si>
  <si>
    <t>13646050000</t>
  </si>
  <si>
    <t>13646000000</t>
  </si>
  <si>
    <t>13648050000</t>
  </si>
  <si>
    <t>13649050000</t>
  </si>
  <si>
    <t>13641050000</t>
  </si>
  <si>
    <t>13000290000</t>
  </si>
  <si>
    <t>13000560000</t>
  </si>
  <si>
    <t>13643050000</t>
  </si>
  <si>
    <t>13643100000</t>
  </si>
  <si>
    <t>13000330000</t>
  </si>
  <si>
    <t>13000620000</t>
  </si>
  <si>
    <t>13644060000</t>
  </si>
  <si>
    <t>13644070000</t>
  </si>
  <si>
    <t>13644050000</t>
  </si>
  <si>
    <t>13644160000</t>
  </si>
  <si>
    <t>13122050000</t>
  </si>
  <si>
    <t>13190050000</t>
  </si>
  <si>
    <t>13237050000</t>
  </si>
  <si>
    <t>13746050000</t>
  </si>
  <si>
    <t>13748060000</t>
  </si>
  <si>
    <t>13748160000</t>
  </si>
  <si>
    <t>13748050000</t>
  </si>
  <si>
    <t>13748100000</t>
  </si>
  <si>
    <t>13750050000</t>
  </si>
  <si>
    <t>13517050000</t>
  </si>
  <si>
    <t>13460050000</t>
  </si>
  <si>
    <t>13000980000</t>
  </si>
  <si>
    <t>13509050000</t>
  </si>
  <si>
    <t>13000060000</t>
  </si>
  <si>
    <t>13695050000</t>
  </si>
  <si>
    <t>13671050000</t>
  </si>
  <si>
    <t>13708050000</t>
  </si>
  <si>
    <t>13519070000</t>
  </si>
  <si>
    <t>13735060000</t>
  </si>
  <si>
    <t>13795880000</t>
  </si>
  <si>
    <t>13795900000</t>
  </si>
  <si>
    <t>13762400000</t>
  </si>
  <si>
    <t>13762390000</t>
  </si>
  <si>
    <t>13762050000</t>
  </si>
  <si>
    <t>13762040000</t>
  </si>
  <si>
    <t>13762060000</t>
  </si>
  <si>
    <t>13763040000</t>
  </si>
  <si>
    <t>13763020000</t>
  </si>
  <si>
    <t>13761060000</t>
  </si>
  <si>
    <t>13764030000</t>
  </si>
  <si>
    <t>13763030000</t>
  </si>
  <si>
    <t>13761070000</t>
  </si>
  <si>
    <t>13762670000</t>
  </si>
  <si>
    <t>13764070000</t>
  </si>
  <si>
    <t>13761880000</t>
  </si>
  <si>
    <t>13779870000</t>
  </si>
  <si>
    <t>13779860000</t>
  </si>
  <si>
    <t>13779840000</t>
  </si>
  <si>
    <t>13779850000</t>
  </si>
  <si>
    <t>13762680000</t>
  </si>
  <si>
    <t>13764090000</t>
  </si>
  <si>
    <t>13762270000</t>
  </si>
  <si>
    <t>13761940000</t>
  </si>
  <si>
    <t>13799870000</t>
  </si>
  <si>
    <t>13799880000</t>
  </si>
  <si>
    <t>13760740000</t>
  </si>
  <si>
    <t>13779780000</t>
  </si>
  <si>
    <t>13779760000</t>
  </si>
  <si>
    <t>13779740000</t>
  </si>
  <si>
    <t>13762280000</t>
  </si>
  <si>
    <t>13761910000</t>
  </si>
  <si>
    <t>13762110000</t>
  </si>
  <si>
    <t>13780560000</t>
  </si>
  <si>
    <t>13763060000</t>
  </si>
  <si>
    <t>13002060000</t>
  </si>
  <si>
    <t>13761580000</t>
  </si>
  <si>
    <t>13761730000</t>
  </si>
  <si>
    <t>13797800000</t>
  </si>
  <si>
    <t>13797810000</t>
  </si>
  <si>
    <t>13797120000</t>
  </si>
  <si>
    <t>13797130000</t>
  </si>
  <si>
    <t>13797110000</t>
  </si>
  <si>
    <t>13761710000</t>
  </si>
  <si>
    <t>13761890000</t>
  </si>
  <si>
    <t>13773600000</t>
  </si>
  <si>
    <t>13773610000</t>
  </si>
  <si>
    <t>13773810000</t>
  </si>
  <si>
    <t>13773820000</t>
  </si>
  <si>
    <t>13762210000</t>
  </si>
  <si>
    <t>13762200000</t>
  </si>
  <si>
    <t>13761990000</t>
  </si>
  <si>
    <t>13761980000</t>
  </si>
  <si>
    <t>13761690000</t>
  </si>
  <si>
    <t>13761870000</t>
  </si>
  <si>
    <t>13781810000</t>
  </si>
  <si>
    <t>13781820000</t>
  </si>
  <si>
    <t>13781780000</t>
  </si>
  <si>
    <t>13761720000</t>
  </si>
  <si>
    <t>13761900000</t>
  </si>
  <si>
    <t>13769840000</t>
  </si>
  <si>
    <t>13769850000</t>
  </si>
  <si>
    <t>13763840000</t>
  </si>
  <si>
    <t>13762250000</t>
  </si>
  <si>
    <t>13762030000</t>
  </si>
  <si>
    <t>13762020000</t>
  </si>
  <si>
    <t>13763250000</t>
  </si>
  <si>
    <t>13760230000</t>
  </si>
  <si>
    <t>13761620000</t>
  </si>
  <si>
    <t>13761610000</t>
  </si>
  <si>
    <t>13761760000</t>
  </si>
  <si>
    <t>13761750000</t>
  </si>
  <si>
    <t>13792910000</t>
  </si>
  <si>
    <t>13792880000</t>
  </si>
  <si>
    <t>13792900000</t>
  </si>
  <si>
    <t>13792890000</t>
  </si>
  <si>
    <t>13792850000</t>
  </si>
  <si>
    <t>13761860000</t>
  </si>
  <si>
    <t>13783840000</t>
  </si>
  <si>
    <t>13783850000</t>
  </si>
  <si>
    <t>13777550000</t>
  </si>
  <si>
    <t>13760260000</t>
  </si>
  <si>
    <t>13761600000</t>
  </si>
  <si>
    <t>13793820000</t>
  </si>
  <si>
    <t>13793830000</t>
  </si>
  <si>
    <t>13793810000</t>
  </si>
  <si>
    <t>13762180000</t>
  </si>
  <si>
    <t>13761970000</t>
  </si>
  <si>
    <t>13761960000</t>
  </si>
  <si>
    <t>13763370000</t>
  </si>
  <si>
    <t>13762660000</t>
  </si>
  <si>
    <t>13762340000</t>
  </si>
  <si>
    <t>13776010000</t>
  </si>
  <si>
    <t>13776050000</t>
  </si>
  <si>
    <t>13762010000</t>
  </si>
  <si>
    <t>13762000000</t>
  </si>
  <si>
    <t>13780540000</t>
  </si>
  <si>
    <t>13760460000</t>
  </si>
  <si>
    <t>13760820000</t>
  </si>
  <si>
    <t>13760450000</t>
  </si>
  <si>
    <t>13761670000</t>
  </si>
  <si>
    <t>13761850000</t>
  </si>
  <si>
    <t>13784600000</t>
  </si>
  <si>
    <t>13784610000</t>
  </si>
  <si>
    <t>13761660000</t>
  </si>
  <si>
    <t>13761840000</t>
  </si>
  <si>
    <t>13786740000</t>
  </si>
  <si>
    <t>13786750000</t>
  </si>
  <si>
    <t>13786800000</t>
  </si>
  <si>
    <t>13764150000</t>
  </si>
  <si>
    <t>13763560000</t>
  </si>
  <si>
    <t>13761650000</t>
  </si>
  <si>
    <t>13761830000</t>
  </si>
  <si>
    <t>13787710000</t>
  </si>
  <si>
    <t>13787720000</t>
  </si>
  <si>
    <t>13761640000</t>
  </si>
  <si>
    <t>13761780000</t>
  </si>
  <si>
    <t>13788740000</t>
  </si>
  <si>
    <t>13788750000</t>
  </si>
  <si>
    <t>13762260000</t>
  </si>
  <si>
    <t>13762080000</t>
  </si>
  <si>
    <t>13763120000</t>
  </si>
  <si>
    <t>13762070000</t>
  </si>
  <si>
    <t>13761130000</t>
  </si>
  <si>
    <t>13761150000</t>
  </si>
  <si>
    <t>13762100000</t>
  </si>
  <si>
    <t>13761630000</t>
  </si>
  <si>
    <t>13791700000</t>
  </si>
  <si>
    <t>13791710000</t>
  </si>
  <si>
    <t>13791750000</t>
  </si>
  <si>
    <t>16017490000</t>
  </si>
  <si>
    <t>13352990000</t>
  </si>
  <si>
    <t>13353440000</t>
  </si>
  <si>
    <t>13353470000</t>
  </si>
  <si>
    <t>13353460000</t>
  </si>
  <si>
    <t>13353500000</t>
  </si>
  <si>
    <t>13353550000</t>
  </si>
  <si>
    <t>13353540000</t>
  </si>
  <si>
    <t>13353580000</t>
  </si>
  <si>
    <t>13353610000</t>
  </si>
  <si>
    <t>13353600000</t>
  </si>
  <si>
    <t>13353650000</t>
  </si>
  <si>
    <t>13353640000</t>
  </si>
  <si>
    <t>13353690000</t>
  </si>
  <si>
    <t>13353680000</t>
  </si>
  <si>
    <t>13353730000</t>
  </si>
  <si>
    <t>13353720000</t>
  </si>
  <si>
    <t>13353770000</t>
  </si>
  <si>
    <t>13353800000</t>
  </si>
  <si>
    <t>13353850000</t>
  </si>
  <si>
    <t>13353840000</t>
  </si>
  <si>
    <t>13353920000</t>
  </si>
  <si>
    <t>13353960000</t>
  </si>
  <si>
    <t>13354000000</t>
  </si>
  <si>
    <t>13354040000</t>
  </si>
  <si>
    <t>13354090000</t>
  </si>
  <si>
    <t>13354120000</t>
  </si>
  <si>
    <t>13354170000</t>
  </si>
  <si>
    <t>13354160000</t>
  </si>
  <si>
    <t>List Price</t>
  </si>
  <si>
    <t>Tire Description</t>
  </si>
  <si>
    <t>Article #</t>
  </si>
  <si>
    <t>Net Billing Price</t>
  </si>
  <si>
    <t>Discount  Off Factor</t>
  </si>
  <si>
    <t>Product Segment</t>
  </si>
  <si>
    <t>Product Type</t>
  </si>
  <si>
    <t>Truck Flaps</t>
  </si>
  <si>
    <t>Delivery Commission</t>
  </si>
  <si>
    <t>Florida Sheriff's Association Specialty Tire Program</t>
  </si>
  <si>
    <t>12705100000</t>
  </si>
  <si>
    <t>12705090000</t>
  </si>
  <si>
    <t>12705080000</t>
  </si>
  <si>
    <t>12705070000</t>
  </si>
  <si>
    <t>12705060000</t>
  </si>
  <si>
    <t>12705050000</t>
  </si>
  <si>
    <t>12704680000</t>
  </si>
  <si>
    <t>12704740000</t>
  </si>
  <si>
    <t>12704750000</t>
  </si>
  <si>
    <t>12704760000</t>
  </si>
  <si>
    <t>12300620000</t>
  </si>
  <si>
    <t>12300590000</t>
  </si>
  <si>
    <t>12300640000</t>
  </si>
  <si>
    <t>12704470000</t>
  </si>
  <si>
    <t>12704490000</t>
  </si>
  <si>
    <t>12300660000</t>
  </si>
  <si>
    <t>12704510000</t>
  </si>
  <si>
    <t>12300670000</t>
  </si>
  <si>
    <t>12300680000</t>
  </si>
  <si>
    <t>12300690000</t>
  </si>
  <si>
    <t>12704590000</t>
  </si>
  <si>
    <t>12704600000</t>
  </si>
  <si>
    <t>12704430000</t>
  </si>
  <si>
    <t>12704450000</t>
  </si>
  <si>
    <t>12704580000</t>
  </si>
  <si>
    <t>12704440000</t>
  </si>
  <si>
    <t>12704560000</t>
  </si>
  <si>
    <t>12704570000</t>
  </si>
  <si>
    <t>12704530000</t>
  </si>
  <si>
    <t>12704540000</t>
  </si>
  <si>
    <t>12704550000</t>
  </si>
  <si>
    <t>12704700000</t>
  </si>
  <si>
    <t>12704690000</t>
  </si>
  <si>
    <t>12704660000</t>
  </si>
  <si>
    <t>12704670000</t>
  </si>
  <si>
    <t>12704710000</t>
  </si>
  <si>
    <t>12704720000</t>
  </si>
  <si>
    <t>12704730000</t>
  </si>
  <si>
    <t>20.5R25 177B/186A2 EM-M E3/L3</t>
  </si>
  <si>
    <t>23.5R25 185B/195A2 EM-M E3/L3</t>
  </si>
  <si>
    <t>23.5R25 185B/195A2 EM-M E4/L4</t>
  </si>
  <si>
    <t>26.5R25 193B/202A2 EM-M E3/L3</t>
  </si>
  <si>
    <t>26.5R25 193B/202A2 EM-M E4/L4</t>
  </si>
  <si>
    <t>29.5R25 200B/216A2 EM-M E3/L3</t>
  </si>
  <si>
    <t>29.5R25 216A2/200B EM-M TL CO</t>
  </si>
  <si>
    <t>18.00R33 191B RDT-M E4 TL CO</t>
  </si>
  <si>
    <t>21.00R33 200B RDT-M E4 TL CO</t>
  </si>
  <si>
    <t>24.00R35 209B RDT-M E4 TL CO</t>
  </si>
  <si>
    <t>8.25-15 24PR Dr/M L4 TT CO NHS</t>
  </si>
  <si>
    <t>10.00-15 24PR Dr/M L4TT CO NHS</t>
  </si>
  <si>
    <t>9.00-20 20PR Dr/M L4 TT CO NHS</t>
  </si>
  <si>
    <t>12.00-20 28PR Dr/M L4TL CO NHS</t>
  </si>
  <si>
    <t>12.00-24 28PR Dr/M L4TL CO NHS</t>
  </si>
  <si>
    <t>14.00-24 30PR Dr/M L4TT CO NHS</t>
  </si>
  <si>
    <t>16.00-25 34PR Dr/M L4TL CO NHS</t>
  </si>
  <si>
    <t>12.00-20 20PR ScM L5S TT CONHS</t>
  </si>
  <si>
    <t>12.00-24 20PR ScM L5S TT CONHS</t>
  </si>
  <si>
    <t>14.00-24 20PR ScM L5S TT CONHS</t>
  </si>
  <si>
    <t>17.5-25 20PR ScM L5S TL CO NHS</t>
  </si>
  <si>
    <t>18.00-25 32PR ScM L5S TL CONHS</t>
  </si>
  <si>
    <t>20.5-25 24PR ScM L5S TL CO NHS</t>
  </si>
  <si>
    <t>23.5-25 32PR ScM L5S TL CO NHS</t>
  </si>
  <si>
    <t>26.5-25 36PR ScM L5S TL CO NHS</t>
  </si>
  <si>
    <t>29.5-25 40PR ScM L5S TL CO NHS</t>
  </si>
  <si>
    <t>29.5-29 40PR ScM L5S TL CO NHS</t>
  </si>
  <si>
    <t>35/65-33 48PR ScM L5S TL CONHS</t>
  </si>
  <si>
    <t>26.5R25 210 A8 RadDumper TL CO</t>
  </si>
  <si>
    <t>29.5R25 217 A8 RadDumper TL CO</t>
  </si>
  <si>
    <t>35/65R33 225A8 RadDumper TL CO</t>
  </si>
  <si>
    <t>32x15-15 28PR UG/M L3TL CO NHS</t>
  </si>
  <si>
    <t>35x15-15 32PR UG/M L3TL CO NHS</t>
  </si>
  <si>
    <t>38x16-15 32PR UG/M L3TL CO NHS</t>
  </si>
  <si>
    <t>14.00-20 32PR UG/M L3TL CO NHS</t>
  </si>
  <si>
    <t>44x18-20 36PR UG/M L3TL CO NHS</t>
  </si>
  <si>
    <t>50x20-20 36PR UG/M L3TL CO NHS</t>
  </si>
  <si>
    <t>17.5-25 24PR UG/M L3 TL CO NHS</t>
  </si>
  <si>
    <t>Em-Master</t>
  </si>
  <si>
    <t>RDT-Master</t>
  </si>
  <si>
    <t>Dumper Master</t>
  </si>
  <si>
    <t>UndergroundMaster</t>
  </si>
  <si>
    <t>ScoopMaster</t>
  </si>
  <si>
    <t>DrillMaster</t>
  </si>
  <si>
    <t>06201330000</t>
  </si>
  <si>
    <t>06201340000</t>
  </si>
  <si>
    <t>06201350000</t>
  </si>
  <si>
    <t>06201360000</t>
  </si>
  <si>
    <t>06201370000</t>
  </si>
  <si>
    <t>06201380000</t>
  </si>
  <si>
    <t>06201400000</t>
  </si>
  <si>
    <t>06201550000</t>
  </si>
  <si>
    <t>06201410000</t>
  </si>
  <si>
    <t>06201420000</t>
  </si>
  <si>
    <t>06201460000</t>
  </si>
  <si>
    <t>06201470000</t>
  </si>
  <si>
    <t>06201480000</t>
  </si>
  <si>
    <t>06201390000</t>
  </si>
  <si>
    <t>06201430000</t>
  </si>
  <si>
    <t>06201530000</t>
  </si>
  <si>
    <t>06201560000</t>
  </si>
  <si>
    <t>06201610000</t>
  </si>
  <si>
    <t>06201630000</t>
  </si>
  <si>
    <t>06201590000</t>
  </si>
  <si>
    <t>06201520000</t>
  </si>
  <si>
    <t>06201680000</t>
  </si>
  <si>
    <t>06201600000</t>
  </si>
  <si>
    <t>06201490000</t>
  </si>
  <si>
    <t>06201570000</t>
  </si>
  <si>
    <t>06201640000</t>
  </si>
  <si>
    <t>06201660000</t>
  </si>
  <si>
    <t>06201500000</t>
  </si>
  <si>
    <t>06201510000</t>
  </si>
  <si>
    <t>06201540000</t>
  </si>
  <si>
    <t>06201580000</t>
  </si>
  <si>
    <t>06201650000</t>
  </si>
  <si>
    <t>06201670000</t>
  </si>
  <si>
    <t xml:space="preserve">340/85R24 125A8/122B TL </t>
  </si>
  <si>
    <t xml:space="preserve">380/85R28 133A8/130B TL </t>
  </si>
  <si>
    <t xml:space="preserve">420/85R28 139A8/136B TL </t>
  </si>
  <si>
    <t xml:space="preserve">420/85R34 142A8/139B TL </t>
  </si>
  <si>
    <t xml:space="preserve">460/85R38 149A8/146B TL </t>
  </si>
  <si>
    <t xml:space="preserve">520/85R38 155A8/152B TL </t>
  </si>
  <si>
    <t xml:space="preserve">420/70R24 130D/133A8 TL </t>
  </si>
  <si>
    <t xml:space="preserve">420/70R28 133D/136A8 TL </t>
  </si>
  <si>
    <t xml:space="preserve">480/70R34 143D/146A8 TL </t>
  </si>
  <si>
    <t xml:space="preserve">520/70R38 150D/153A8 TL </t>
  </si>
  <si>
    <t xml:space="preserve">320/85R24 122A8/119B TL </t>
  </si>
  <si>
    <t xml:space="preserve">380/70R24 125D/128A8 TL </t>
  </si>
  <si>
    <t xml:space="preserve">380/85R24 131A8/128B TL </t>
  </si>
  <si>
    <t xml:space="preserve">320/70R24 116D/119A8 TL </t>
  </si>
  <si>
    <t xml:space="preserve">280/85R24 115A8/112B TL </t>
  </si>
  <si>
    <t xml:space="preserve">340/85R28 127A8/124B TL </t>
  </si>
  <si>
    <t xml:space="preserve">480/70R28 140D/143A8 TL </t>
  </si>
  <si>
    <t xml:space="preserve">480/70R30 141D/144A8 TL </t>
  </si>
  <si>
    <t xml:space="preserve">460/85R34 147A8/144B TL </t>
  </si>
  <si>
    <t xml:space="preserve">420/85R30 140A8/137B TL </t>
  </si>
  <si>
    <t xml:space="preserve">320/85R28 124A8/121B TL </t>
  </si>
  <si>
    <t xml:space="preserve">580/70R38 155D/158A8 TL </t>
  </si>
  <si>
    <t xml:space="preserve">460/85R30 145A8/142B TL </t>
  </si>
  <si>
    <t xml:space="preserve">420/85R24 137A8/134B TL </t>
  </si>
  <si>
    <t xml:space="preserve">380/85R30 135A8/132B TL </t>
  </si>
  <si>
    <t xml:space="preserve">520/70R34 148D/151A8 TL </t>
  </si>
  <si>
    <t xml:space="preserve">420/85R38 144A8/141B TL </t>
  </si>
  <si>
    <t xml:space="preserve">480/70R24 138D/141A8 TL </t>
  </si>
  <si>
    <t xml:space="preserve">280/85R28 118A8/115B TL </t>
  </si>
  <si>
    <t xml:space="preserve">380/70R28 127D/130A8 TL </t>
  </si>
  <si>
    <t xml:space="preserve">420/70R30 134D/137A8 TL </t>
  </si>
  <si>
    <t xml:space="preserve">340/85R38 133A8/130B TL </t>
  </si>
  <si>
    <t xml:space="preserve">480/70R38 145D/148A8 TL </t>
  </si>
  <si>
    <t>Tractor 85</t>
  </si>
  <si>
    <t>Tractor 70</t>
  </si>
  <si>
    <t>Rear Radial Ag.</t>
  </si>
  <si>
    <t>Accessories</t>
  </si>
  <si>
    <t>Loader/Dumper Radial Surface Mining</t>
  </si>
  <si>
    <t>Drill/Scaling Rig</t>
  </si>
  <si>
    <t>Loader/Dumper x-ply Underground</t>
  </si>
  <si>
    <t>Loader/Dumper Radial Underground</t>
  </si>
  <si>
    <t>15608090000</t>
  </si>
  <si>
    <t>15488270000</t>
  </si>
  <si>
    <t>15488260000</t>
  </si>
  <si>
    <t>15488250000</t>
  </si>
  <si>
    <t>15488230000</t>
  </si>
  <si>
    <t>15488210000</t>
  </si>
  <si>
    <t>15488200000</t>
  </si>
  <si>
    <t>15488180000</t>
  </si>
  <si>
    <t>15488170000</t>
  </si>
  <si>
    <t>15488160000</t>
  </si>
  <si>
    <t>15488150000</t>
  </si>
  <si>
    <t>15488140000</t>
  </si>
  <si>
    <t>15488130000</t>
  </si>
  <si>
    <t>15488120000</t>
  </si>
  <si>
    <t>15488110000</t>
  </si>
  <si>
    <t>15488100000</t>
  </si>
  <si>
    <t>15488090000</t>
  </si>
  <si>
    <t>15488080000</t>
  </si>
  <si>
    <t>15488000000</t>
  </si>
  <si>
    <t>15487910000</t>
  </si>
  <si>
    <t>15487900000</t>
  </si>
  <si>
    <t>15487890000</t>
  </si>
  <si>
    <t>15487880000</t>
  </si>
  <si>
    <t>15487870000</t>
  </si>
  <si>
    <t>15487860000</t>
  </si>
  <si>
    <t>15487850000</t>
  </si>
  <si>
    <t>15487840000</t>
  </si>
  <si>
    <t>15487820000</t>
  </si>
  <si>
    <t>15487800000</t>
  </si>
  <si>
    <t>15487790000</t>
  </si>
  <si>
    <t>15487780000</t>
  </si>
  <si>
    <t>15487770000</t>
  </si>
  <si>
    <t>15487760000</t>
  </si>
  <si>
    <t>15487750000</t>
  </si>
  <si>
    <t>15487740000</t>
  </si>
  <si>
    <t>15487730000</t>
  </si>
  <si>
    <t>15487720000</t>
  </si>
  <si>
    <t>15487710000</t>
  </si>
  <si>
    <t>15487700000</t>
  </si>
  <si>
    <t>15487690000</t>
  </si>
  <si>
    <t>15487650000</t>
  </si>
  <si>
    <t>15487640000</t>
  </si>
  <si>
    <t>15487630000</t>
  </si>
  <si>
    <t>15487620000</t>
  </si>
  <si>
    <t>15487610000</t>
  </si>
  <si>
    <t>15487600000</t>
  </si>
  <si>
    <t>15487590000</t>
  </si>
  <si>
    <t>15487580000</t>
  </si>
  <si>
    <t>15487570000</t>
  </si>
  <si>
    <t>15487560000</t>
  </si>
  <si>
    <t>15487550000</t>
  </si>
  <si>
    <t>15487540000</t>
  </si>
  <si>
    <t>15487530000</t>
  </si>
  <si>
    <t>15487520000</t>
  </si>
  <si>
    <t>15487510000</t>
  </si>
  <si>
    <t>15487500000</t>
  </si>
  <si>
    <t>15487490000</t>
  </si>
  <si>
    <t>15487480000</t>
  </si>
  <si>
    <t>15487470000</t>
  </si>
  <si>
    <t>15487460000</t>
  </si>
  <si>
    <t>15487450000</t>
  </si>
  <si>
    <t>15487440000</t>
  </si>
  <si>
    <t>15487430000</t>
  </si>
  <si>
    <t>15487420000</t>
  </si>
  <si>
    <t>15487410000</t>
  </si>
  <si>
    <t>15487400000</t>
  </si>
  <si>
    <t>15487390000</t>
  </si>
  <si>
    <t>15487380000</t>
  </si>
  <si>
    <t>15487370000</t>
  </si>
  <si>
    <t>15487350000</t>
  </si>
  <si>
    <t>15487330000</t>
  </si>
  <si>
    <t>15487310000</t>
  </si>
  <si>
    <t>15487290000</t>
  </si>
  <si>
    <t>15487240000</t>
  </si>
  <si>
    <t>15487220000</t>
  </si>
  <si>
    <t>15487200000</t>
  </si>
  <si>
    <t>15487190000</t>
  </si>
  <si>
    <t>15487170000</t>
  </si>
  <si>
    <t>15486980000</t>
  </si>
  <si>
    <t>15486970000</t>
  </si>
  <si>
    <t>15486960000</t>
  </si>
  <si>
    <t>15486930000</t>
  </si>
  <si>
    <t>15486910000</t>
  </si>
  <si>
    <t>15486900000</t>
  </si>
  <si>
    <t>15486890000</t>
  </si>
  <si>
    <t>15486880000</t>
  </si>
  <si>
    <t>15486870000</t>
  </si>
  <si>
    <t>15486860000</t>
  </si>
  <si>
    <t>15486830000</t>
  </si>
  <si>
    <t>15486800000</t>
  </si>
  <si>
    <t>15486700000</t>
  </si>
  <si>
    <t>15486690000</t>
  </si>
  <si>
    <t>15486090000</t>
  </si>
  <si>
    <t>15486080000</t>
  </si>
  <si>
    <t>15486070000</t>
  </si>
  <si>
    <t>15486060000</t>
  </si>
  <si>
    <t>15486040000</t>
  </si>
  <si>
    <t>15486030000</t>
  </si>
  <si>
    <t>15486020000</t>
  </si>
  <si>
    <t>15485570000</t>
  </si>
  <si>
    <t>15485530000</t>
  </si>
  <si>
    <t>15485500000</t>
  </si>
  <si>
    <t>15485490000</t>
  </si>
  <si>
    <t>15485460000</t>
  </si>
  <si>
    <t>15485450000</t>
  </si>
  <si>
    <t>15485430000</t>
  </si>
  <si>
    <t>15485420000</t>
  </si>
  <si>
    <t>15485410000</t>
  </si>
  <si>
    <t>15485400000</t>
  </si>
  <si>
    <t>15485390000</t>
  </si>
  <si>
    <t>15485380000</t>
  </si>
  <si>
    <t>15485370000</t>
  </si>
  <si>
    <t>15485360000</t>
  </si>
  <si>
    <t>15485350000</t>
  </si>
  <si>
    <t>15485340000</t>
  </si>
  <si>
    <t>15485320000</t>
  </si>
  <si>
    <t>15485300000</t>
  </si>
  <si>
    <t>15485290000</t>
  </si>
  <si>
    <t>15485280000</t>
  </si>
  <si>
    <t>15485270000</t>
  </si>
  <si>
    <t>15485260000</t>
  </si>
  <si>
    <t>15485240000</t>
  </si>
  <si>
    <t>15485230000</t>
  </si>
  <si>
    <t>15485220000</t>
  </si>
  <si>
    <t>15485210000</t>
  </si>
  <si>
    <t>15485200000</t>
  </si>
  <si>
    <t>15485190000</t>
  </si>
  <si>
    <t>15485180000</t>
  </si>
  <si>
    <t>15485170000</t>
  </si>
  <si>
    <t>15485160000</t>
  </si>
  <si>
    <t>15485150000</t>
  </si>
  <si>
    <t>15484880000</t>
  </si>
  <si>
    <t>15484810000</t>
  </si>
  <si>
    <t>15484800000</t>
  </si>
  <si>
    <t>15484760000</t>
  </si>
  <si>
    <t>15484750000</t>
  </si>
  <si>
    <t>15484740000</t>
  </si>
  <si>
    <t>15484600000</t>
  </si>
  <si>
    <t>15484500000</t>
  </si>
  <si>
    <t>15484470000</t>
  </si>
  <si>
    <t>15484450000</t>
  </si>
  <si>
    <t>15484440000</t>
  </si>
  <si>
    <t>15484430000</t>
  </si>
  <si>
    <t>15484420000</t>
  </si>
  <si>
    <t>15484410000</t>
  </si>
  <si>
    <t>15484400000</t>
  </si>
  <si>
    <t>15484390000</t>
  </si>
  <si>
    <t>15484380000</t>
  </si>
  <si>
    <t>15484370000</t>
  </si>
  <si>
    <t>15484360000</t>
  </si>
  <si>
    <t>15484340000</t>
  </si>
  <si>
    <t>15484320000</t>
  </si>
  <si>
    <t>15484300000</t>
  </si>
  <si>
    <t>15484290000</t>
  </si>
  <si>
    <t>15484270000</t>
  </si>
  <si>
    <t>15484260000</t>
  </si>
  <si>
    <t>15484250000</t>
  </si>
  <si>
    <t>15484240000</t>
  </si>
  <si>
    <t>15484230000</t>
  </si>
  <si>
    <t>15484210000</t>
  </si>
  <si>
    <t>15484190000</t>
  </si>
  <si>
    <t>15484180000</t>
  </si>
  <si>
    <t>15484160000</t>
  </si>
  <si>
    <t>15484150000</t>
  </si>
  <si>
    <t>15484120000</t>
  </si>
  <si>
    <t>15484110000</t>
  </si>
  <si>
    <t>15484080000</t>
  </si>
  <si>
    <t>15484050000</t>
  </si>
  <si>
    <t>15484040000</t>
  </si>
  <si>
    <t>15484020000</t>
  </si>
  <si>
    <t>15484010000</t>
  </si>
  <si>
    <t>15484000000</t>
  </si>
  <si>
    <t>15483900000</t>
  </si>
  <si>
    <t>15483700000</t>
  </si>
  <si>
    <t>15483500000</t>
  </si>
  <si>
    <t>15483400000</t>
  </si>
  <si>
    <t>15482900000</t>
  </si>
  <si>
    <t>15482800000</t>
  </si>
  <si>
    <t>15482710000</t>
  </si>
  <si>
    <t>15482700000</t>
  </si>
  <si>
    <t>15482570000</t>
  </si>
  <si>
    <t>15482560000</t>
  </si>
  <si>
    <t>15482500000</t>
  </si>
  <si>
    <t>15481760000</t>
  </si>
  <si>
    <t>15481100000</t>
  </si>
  <si>
    <t>15481080000</t>
  </si>
  <si>
    <t>15481010000</t>
  </si>
  <si>
    <t>15480980000</t>
  </si>
  <si>
    <t>15480960000</t>
  </si>
  <si>
    <t>15480950000</t>
  </si>
  <si>
    <t>15480940000</t>
  </si>
  <si>
    <t>15480930000</t>
  </si>
  <si>
    <t>15480920000</t>
  </si>
  <si>
    <t>15480910000</t>
  </si>
  <si>
    <t>15480890000</t>
  </si>
  <si>
    <t>15480880000</t>
  </si>
  <si>
    <t>15480870000</t>
  </si>
  <si>
    <t>15480850000</t>
  </si>
  <si>
    <t>15480840000</t>
  </si>
  <si>
    <t>15480770000</t>
  </si>
  <si>
    <t>15480690000</t>
  </si>
  <si>
    <t>15480670000</t>
  </si>
  <si>
    <t>15480650000</t>
  </si>
  <si>
    <t>15480630000</t>
  </si>
  <si>
    <t>15480620000</t>
  </si>
  <si>
    <t>15480610000</t>
  </si>
  <si>
    <t>15480590000</t>
  </si>
  <si>
    <t>15480560000</t>
  </si>
  <si>
    <t>15480550000</t>
  </si>
  <si>
    <t>15480540000</t>
  </si>
  <si>
    <t>15480530000</t>
  </si>
  <si>
    <t>15480520000</t>
  </si>
  <si>
    <t>15480510000</t>
  </si>
  <si>
    <t>15480490000</t>
  </si>
  <si>
    <t>15480420000</t>
  </si>
  <si>
    <t>15480410000</t>
  </si>
  <si>
    <t>15480400000</t>
  </si>
  <si>
    <t>15480390000</t>
  </si>
  <si>
    <t>15480380000</t>
  </si>
  <si>
    <t>15480370000</t>
  </si>
  <si>
    <t>15480360000</t>
  </si>
  <si>
    <t>15480350000</t>
  </si>
  <si>
    <t>15480340000</t>
  </si>
  <si>
    <t>15480330000</t>
  </si>
  <si>
    <t>15480320000</t>
  </si>
  <si>
    <t>15480310000</t>
  </si>
  <si>
    <t>15480260000</t>
  </si>
  <si>
    <t>15480190000</t>
  </si>
  <si>
    <t>15480180000</t>
  </si>
  <si>
    <t>15480150000</t>
  </si>
  <si>
    <t>15480070000</t>
  </si>
  <si>
    <t>15480060000</t>
  </si>
  <si>
    <t>15480050000</t>
  </si>
  <si>
    <t>15480040000</t>
  </si>
  <si>
    <t>15480030000</t>
  </si>
  <si>
    <t>15479780000</t>
  </si>
  <si>
    <t>15479730000</t>
  </si>
  <si>
    <t>15479720000</t>
  </si>
  <si>
    <t>15479710000</t>
  </si>
  <si>
    <t>15479690000</t>
  </si>
  <si>
    <t>15479680000</t>
  </si>
  <si>
    <t>15479670000</t>
  </si>
  <si>
    <t>15479660000</t>
  </si>
  <si>
    <t>15479650000</t>
  </si>
  <si>
    <t>15479640000</t>
  </si>
  <si>
    <t>15479630000</t>
  </si>
  <si>
    <t>15479620000</t>
  </si>
  <si>
    <t>15479610000</t>
  </si>
  <si>
    <t>15479600000</t>
  </si>
  <si>
    <t>15479590000</t>
  </si>
  <si>
    <t>15479580000</t>
  </si>
  <si>
    <t>15479570000</t>
  </si>
  <si>
    <t>15479560000</t>
  </si>
  <si>
    <t>15479550000</t>
  </si>
  <si>
    <t>15479540000</t>
  </si>
  <si>
    <t>15479530000</t>
  </si>
  <si>
    <t>15479520000</t>
  </si>
  <si>
    <t>15479510000</t>
  </si>
  <si>
    <t>15479500000</t>
  </si>
  <si>
    <t>15479480000</t>
  </si>
  <si>
    <t>15479470000</t>
  </si>
  <si>
    <t>15479460000</t>
  </si>
  <si>
    <t>15479450000</t>
  </si>
  <si>
    <t>15479440000</t>
  </si>
  <si>
    <t>15479420000</t>
  </si>
  <si>
    <t>15479400000</t>
  </si>
  <si>
    <t>15479380000</t>
  </si>
  <si>
    <t>15479370000</t>
  </si>
  <si>
    <t>15479360000</t>
  </si>
  <si>
    <t>15479340000</t>
  </si>
  <si>
    <t>15479320000</t>
  </si>
  <si>
    <t>15479310000</t>
  </si>
  <si>
    <t>15479300000</t>
  </si>
  <si>
    <t>15479290000</t>
  </si>
  <si>
    <t>15479260000</t>
  </si>
  <si>
    <t>15479250000</t>
  </si>
  <si>
    <t>15479240000</t>
  </si>
  <si>
    <t>15479230000</t>
  </si>
  <si>
    <t>15479220000</t>
  </si>
  <si>
    <t>15479200000</t>
  </si>
  <si>
    <t>15478910000</t>
  </si>
  <si>
    <t>15478590000</t>
  </si>
  <si>
    <t>15478580000</t>
  </si>
  <si>
    <t>15478570000</t>
  </si>
  <si>
    <t>15478060000</t>
  </si>
  <si>
    <t>15478030000</t>
  </si>
  <si>
    <t>15478000000</t>
  </si>
  <si>
    <t>15477960000</t>
  </si>
  <si>
    <t>15477890000</t>
  </si>
  <si>
    <t>15477880000</t>
  </si>
  <si>
    <t>15477220000</t>
  </si>
  <si>
    <t>15477190000</t>
  </si>
  <si>
    <t>15477150000</t>
  </si>
  <si>
    <t>15477120000</t>
  </si>
  <si>
    <t>15477110000</t>
  </si>
  <si>
    <t>15477100000</t>
  </si>
  <si>
    <t>15477090000</t>
  </si>
  <si>
    <t>15477080000</t>
  </si>
  <si>
    <t>15477060000</t>
  </si>
  <si>
    <t>15477050000</t>
  </si>
  <si>
    <t>15477030000</t>
  </si>
  <si>
    <t>15477010000</t>
  </si>
  <si>
    <t>15477000000</t>
  </si>
  <si>
    <t>15476890000</t>
  </si>
  <si>
    <t>15476800000</t>
  </si>
  <si>
    <t>15476780000</t>
  </si>
  <si>
    <t>15476770000</t>
  </si>
  <si>
    <t>15476750000</t>
  </si>
  <si>
    <t>15476740000</t>
  </si>
  <si>
    <t>15476730000</t>
  </si>
  <si>
    <t>15476720000</t>
  </si>
  <si>
    <t>15476710000</t>
  </si>
  <si>
    <t>15476670000</t>
  </si>
  <si>
    <t>15476660000</t>
  </si>
  <si>
    <t>15476650000</t>
  </si>
  <si>
    <t>15476640000</t>
  </si>
  <si>
    <t>15476630000</t>
  </si>
  <si>
    <t>15476620000</t>
  </si>
  <si>
    <t>15476610000</t>
  </si>
  <si>
    <t>15476600000</t>
  </si>
  <si>
    <t>15476590000</t>
  </si>
  <si>
    <t>15476570000</t>
  </si>
  <si>
    <t>15476560000</t>
  </si>
  <si>
    <t>15476550000</t>
  </si>
  <si>
    <t>15476540000</t>
  </si>
  <si>
    <t>15476530000</t>
  </si>
  <si>
    <t>15476520000</t>
  </si>
  <si>
    <t>15476510000</t>
  </si>
  <si>
    <t>15476500000</t>
  </si>
  <si>
    <t>15476490000</t>
  </si>
  <si>
    <t>15476480000</t>
  </si>
  <si>
    <t>15476470000</t>
  </si>
  <si>
    <t>15476400000</t>
  </si>
  <si>
    <t>15476370000</t>
  </si>
  <si>
    <t>15476130000</t>
  </si>
  <si>
    <t>15475670000</t>
  </si>
  <si>
    <t>15475640000</t>
  </si>
  <si>
    <t>15475630000</t>
  </si>
  <si>
    <t>15475610000</t>
  </si>
  <si>
    <t>15475600000</t>
  </si>
  <si>
    <t>15475580000</t>
  </si>
  <si>
    <t>15475570000</t>
  </si>
  <si>
    <t>15475540000</t>
  </si>
  <si>
    <t>15475530000</t>
  </si>
  <si>
    <t>15475520000</t>
  </si>
  <si>
    <t>15475510000</t>
  </si>
  <si>
    <t>15475500000</t>
  </si>
  <si>
    <t>15475480000</t>
  </si>
  <si>
    <t>15474650000</t>
  </si>
  <si>
    <t>15474590000</t>
  </si>
  <si>
    <t>15474580000</t>
  </si>
  <si>
    <t>15474570000</t>
  </si>
  <si>
    <t>15473890000</t>
  </si>
  <si>
    <t>15473880000</t>
  </si>
  <si>
    <t>15473850000</t>
  </si>
  <si>
    <t>15473840000</t>
  </si>
  <si>
    <t>15473830000</t>
  </si>
  <si>
    <t>15471890000</t>
  </si>
  <si>
    <t>15471870000</t>
  </si>
  <si>
    <t>15471490000</t>
  </si>
  <si>
    <t>15471480000</t>
  </si>
  <si>
    <t>15471470000</t>
  </si>
  <si>
    <t>15471460000</t>
  </si>
  <si>
    <t>15471450000</t>
  </si>
  <si>
    <t>15471430000</t>
  </si>
  <si>
    <t>15471410000</t>
  </si>
  <si>
    <t>15471400000</t>
  </si>
  <si>
    <t>15471390000</t>
  </si>
  <si>
    <t>15471380000</t>
  </si>
  <si>
    <t>15471360000</t>
  </si>
  <si>
    <t>15471350000</t>
  </si>
  <si>
    <t>15471330000</t>
  </si>
  <si>
    <t>15471320000</t>
  </si>
  <si>
    <t>15471310000</t>
  </si>
  <si>
    <t>15471300000</t>
  </si>
  <si>
    <t>15471290000</t>
  </si>
  <si>
    <t>15471280000</t>
  </si>
  <si>
    <t>15471270000</t>
  </si>
  <si>
    <t>15471260000</t>
  </si>
  <si>
    <t>15471250000</t>
  </si>
  <si>
    <t>15471230000</t>
  </si>
  <si>
    <t>15471220000</t>
  </si>
  <si>
    <t>15471210000</t>
  </si>
  <si>
    <t>15471160000</t>
  </si>
  <si>
    <t>15468240000</t>
  </si>
  <si>
    <t>15464780000</t>
  </si>
  <si>
    <t>15464770000</t>
  </si>
  <si>
    <t>15464760000</t>
  </si>
  <si>
    <t>15464320000</t>
  </si>
  <si>
    <t>15463950000</t>
  </si>
  <si>
    <t>15463810000</t>
  </si>
  <si>
    <t>15463800000</t>
  </si>
  <si>
    <t>15463790000</t>
  </si>
  <si>
    <t>15463760000</t>
  </si>
  <si>
    <t>15463730000</t>
  </si>
  <si>
    <t>15463710000</t>
  </si>
  <si>
    <t>15463460000</t>
  </si>
  <si>
    <t>15461770000</t>
  </si>
  <si>
    <t>15460500000</t>
  </si>
  <si>
    <t>15449570000</t>
  </si>
  <si>
    <t>15449560000</t>
  </si>
  <si>
    <t>15449530000</t>
  </si>
  <si>
    <t>15449460000</t>
  </si>
  <si>
    <t>15449440000</t>
  </si>
  <si>
    <t>15449430000</t>
  </si>
  <si>
    <t>15449340000</t>
  </si>
  <si>
    <t>15449330000</t>
  </si>
  <si>
    <t>15449320000</t>
  </si>
  <si>
    <t>15449290000</t>
  </si>
  <si>
    <t>15449280000</t>
  </si>
  <si>
    <t>15449270000</t>
  </si>
  <si>
    <t>15449260000</t>
  </si>
  <si>
    <t>15449250000</t>
  </si>
  <si>
    <t>15449240000</t>
  </si>
  <si>
    <t>15449230000</t>
  </si>
  <si>
    <t>15449190000</t>
  </si>
  <si>
    <t>15449180000</t>
  </si>
  <si>
    <t>15449090000</t>
  </si>
  <si>
    <t>15449080000</t>
  </si>
  <si>
    <t>15449070000</t>
  </si>
  <si>
    <t>15449060000</t>
  </si>
  <si>
    <t>15449020000</t>
  </si>
  <si>
    <t>15449010000</t>
  </si>
  <si>
    <t>15448960000</t>
  </si>
  <si>
    <t>15448950000</t>
  </si>
  <si>
    <t>15448940000</t>
  </si>
  <si>
    <t>15448930000</t>
  </si>
  <si>
    <t>15448910000</t>
  </si>
  <si>
    <t>15448890000</t>
  </si>
  <si>
    <t>15448880000</t>
  </si>
  <si>
    <t>15448730000</t>
  </si>
  <si>
    <t>15448720000</t>
  </si>
  <si>
    <t>15448670000</t>
  </si>
  <si>
    <t>15448430000</t>
  </si>
  <si>
    <t>15448410000</t>
  </si>
  <si>
    <t>15448370000</t>
  </si>
  <si>
    <t>15448290000</t>
  </si>
  <si>
    <t>15448250000</t>
  </si>
  <si>
    <t>15448070000</t>
  </si>
  <si>
    <t>15448060000</t>
  </si>
  <si>
    <t>15448050000</t>
  </si>
  <si>
    <t>15448040000</t>
  </si>
  <si>
    <t>15447990000</t>
  </si>
  <si>
    <t>15447960000</t>
  </si>
  <si>
    <t>15447930000</t>
  </si>
  <si>
    <t>15447920000</t>
  </si>
  <si>
    <t>15447910000</t>
  </si>
  <si>
    <t>15447890000</t>
  </si>
  <si>
    <t>15447880000</t>
  </si>
  <si>
    <t>15447870000</t>
  </si>
  <si>
    <t>15447810000</t>
  </si>
  <si>
    <t>15447750000</t>
  </si>
  <si>
    <t>15447740000</t>
  </si>
  <si>
    <t>15447710000</t>
  </si>
  <si>
    <t>15447660000</t>
  </si>
  <si>
    <t>15446990000</t>
  </si>
  <si>
    <t>15441690000</t>
  </si>
  <si>
    <t>15441600000</t>
  </si>
  <si>
    <t>15441590000</t>
  </si>
  <si>
    <t>15441570000</t>
  </si>
  <si>
    <t>15441490000</t>
  </si>
  <si>
    <t>15441300000</t>
  </si>
  <si>
    <t>05755770000</t>
  </si>
  <si>
    <t>05753530000</t>
  </si>
  <si>
    <t>05753510000</t>
  </si>
  <si>
    <t>05753330000</t>
  </si>
  <si>
    <t>05753270000</t>
  </si>
  <si>
    <t>05753260000</t>
  </si>
  <si>
    <t>05753160000</t>
  </si>
  <si>
    <t>05753060000</t>
  </si>
  <si>
    <t>05723310000</t>
  </si>
  <si>
    <t>05723220000</t>
  </si>
  <si>
    <t>05723210000</t>
  </si>
  <si>
    <t>05717200000</t>
  </si>
  <si>
    <t>05715110000</t>
  </si>
  <si>
    <t>05685940000</t>
  </si>
  <si>
    <t>05685930000</t>
  </si>
  <si>
    <t>05685920000</t>
  </si>
  <si>
    <t>05685910000</t>
  </si>
  <si>
    <t>05685550000</t>
  </si>
  <si>
    <t>05685540000</t>
  </si>
  <si>
    <t>05685530000</t>
  </si>
  <si>
    <t>05685500000</t>
  </si>
  <si>
    <t>05685490000</t>
  </si>
  <si>
    <t>05685480000</t>
  </si>
  <si>
    <t>05685470000</t>
  </si>
  <si>
    <t>05685460000</t>
  </si>
  <si>
    <t>05685440000</t>
  </si>
  <si>
    <t>05685430000</t>
  </si>
  <si>
    <t>05685420000</t>
  </si>
  <si>
    <t>05685410000</t>
  </si>
  <si>
    <t>05685400000</t>
  </si>
  <si>
    <t>05685390000</t>
  </si>
  <si>
    <t>05684660000</t>
  </si>
  <si>
    <t>05684650000</t>
  </si>
  <si>
    <t>05684640000</t>
  </si>
  <si>
    <t>05684630000</t>
  </si>
  <si>
    <t>05684470000</t>
  </si>
  <si>
    <t>05684450000</t>
  </si>
  <si>
    <t>05684430000</t>
  </si>
  <si>
    <t>05684410000</t>
  </si>
  <si>
    <t>05684010000</t>
  </si>
  <si>
    <t>05683950000</t>
  </si>
  <si>
    <t>05683900000</t>
  </si>
  <si>
    <t>05683880000</t>
  </si>
  <si>
    <t>05683740000</t>
  </si>
  <si>
    <t>05683730000</t>
  </si>
  <si>
    <t>05683720000</t>
  </si>
  <si>
    <t>05683710000</t>
  </si>
  <si>
    <t>05683320000</t>
  </si>
  <si>
    <t>05683190000</t>
  </si>
  <si>
    <t>05682620000</t>
  </si>
  <si>
    <t>05682610000</t>
  </si>
  <si>
    <t>05682600000</t>
  </si>
  <si>
    <t>05682590000</t>
  </si>
  <si>
    <t>05682460000</t>
  </si>
  <si>
    <t>05682450000</t>
  </si>
  <si>
    <t>05682420000</t>
  </si>
  <si>
    <t>05682410000</t>
  </si>
  <si>
    <t>05682030000</t>
  </si>
  <si>
    <t>05681810000</t>
  </si>
  <si>
    <t>05681790000</t>
  </si>
  <si>
    <t>05681780000</t>
  </si>
  <si>
    <t>05681770000</t>
  </si>
  <si>
    <t>05681760000</t>
  </si>
  <si>
    <t>05681750000</t>
  </si>
  <si>
    <t>05681740000</t>
  </si>
  <si>
    <t>05681730000</t>
  </si>
  <si>
    <t>05681160000</t>
  </si>
  <si>
    <t>05681140000</t>
  </si>
  <si>
    <t>05681120000</t>
  </si>
  <si>
    <t>05681110000</t>
  </si>
  <si>
    <t>05681100000</t>
  </si>
  <si>
    <t>05681090000</t>
  </si>
  <si>
    <t>05681080000</t>
  </si>
  <si>
    <t>05681070000</t>
  </si>
  <si>
    <t>05680630000</t>
  </si>
  <si>
    <t>05680060000</t>
  </si>
  <si>
    <t>05391100000</t>
  </si>
  <si>
    <t>05391090000</t>
  </si>
  <si>
    <t>05391080000</t>
  </si>
  <si>
    <t>05391070000</t>
  </si>
  <si>
    <t>05391050000</t>
  </si>
  <si>
    <t>05391040000</t>
  </si>
  <si>
    <t>05391030000</t>
  </si>
  <si>
    <t>05391020000</t>
  </si>
  <si>
    <t>05390130000</t>
  </si>
  <si>
    <t>05353490000</t>
  </si>
  <si>
    <t>05351240000</t>
  </si>
  <si>
    <t>04782110000</t>
  </si>
  <si>
    <t>04733590000</t>
  </si>
  <si>
    <t>04733400000</t>
  </si>
  <si>
    <t>04733060000</t>
  </si>
  <si>
    <t>04715420000</t>
  </si>
  <si>
    <t>04714010000</t>
  </si>
  <si>
    <t>04713600000</t>
  </si>
  <si>
    <t>04713430000</t>
  </si>
  <si>
    <t>04713410000</t>
  </si>
  <si>
    <t>04713380000</t>
  </si>
  <si>
    <t>04713360000</t>
  </si>
  <si>
    <t>04713330000</t>
  </si>
  <si>
    <t>04713150000</t>
  </si>
  <si>
    <t>04712070000</t>
  </si>
  <si>
    <t>04571130000</t>
  </si>
  <si>
    <t>04571110000</t>
  </si>
  <si>
    <t>04571100000</t>
  </si>
  <si>
    <t>04571090000</t>
  </si>
  <si>
    <t>04571080000</t>
  </si>
  <si>
    <t>04571060000</t>
  </si>
  <si>
    <t>04571040000</t>
  </si>
  <si>
    <t>04570820000</t>
  </si>
  <si>
    <t>04570760000</t>
  </si>
  <si>
    <t>04570730000</t>
  </si>
  <si>
    <t>04570700000</t>
  </si>
  <si>
    <t>04570690000</t>
  </si>
  <si>
    <t>04570680000</t>
  </si>
  <si>
    <t>04570670000</t>
  </si>
  <si>
    <t>04570630000</t>
  </si>
  <si>
    <t>04570470000</t>
  </si>
  <si>
    <t>04570460000</t>
  </si>
  <si>
    <t>04570450000</t>
  </si>
  <si>
    <t>04570440000</t>
  </si>
  <si>
    <t>04570430000</t>
  </si>
  <si>
    <t>04570420000</t>
  </si>
  <si>
    <t>04570400000</t>
  </si>
  <si>
    <t>04569260000</t>
  </si>
  <si>
    <t>04569100000</t>
  </si>
  <si>
    <t>04568620000</t>
  </si>
  <si>
    <t>04568400000</t>
  </si>
  <si>
    <t>04567540000</t>
  </si>
  <si>
    <t>04567530000</t>
  </si>
  <si>
    <t>04567490000</t>
  </si>
  <si>
    <t>04566450000</t>
  </si>
  <si>
    <t>04566440000</t>
  </si>
  <si>
    <t>04566430000</t>
  </si>
  <si>
    <t>04566420000</t>
  </si>
  <si>
    <t>04566410000</t>
  </si>
  <si>
    <t>04566390000</t>
  </si>
  <si>
    <t>04566380000</t>
  </si>
  <si>
    <t>04564960000</t>
  </si>
  <si>
    <t>04563450000</t>
  </si>
  <si>
    <t>04544320000</t>
  </si>
  <si>
    <t>04544310000</t>
  </si>
  <si>
    <t>04544280000</t>
  </si>
  <si>
    <t>04544200000</t>
  </si>
  <si>
    <t>04514600000</t>
  </si>
  <si>
    <t>04514410000</t>
  </si>
  <si>
    <t>04513790000</t>
  </si>
  <si>
    <t>04511610000</t>
  </si>
  <si>
    <t>04511560000</t>
  </si>
  <si>
    <t>04511550000</t>
  </si>
  <si>
    <t>04511540000</t>
  </si>
  <si>
    <t>04511500000</t>
  </si>
  <si>
    <t>04510180000</t>
  </si>
  <si>
    <t>04510130000</t>
  </si>
  <si>
    <t>04510100000</t>
  </si>
  <si>
    <t>04510090000</t>
  </si>
  <si>
    <t>04510070000</t>
  </si>
  <si>
    <t>04320090000</t>
  </si>
  <si>
    <t>04320080000</t>
  </si>
  <si>
    <t>04320070000</t>
  </si>
  <si>
    <t>04320060000</t>
  </si>
  <si>
    <t>03573130000</t>
  </si>
  <si>
    <t>03570740000</t>
  </si>
  <si>
    <t>03547520000</t>
  </si>
  <si>
    <t>03547510000</t>
  </si>
  <si>
    <t>03547500000</t>
  </si>
  <si>
    <t>03547040000</t>
  </si>
  <si>
    <t>03547030000</t>
  </si>
  <si>
    <t>03546960000</t>
  </si>
  <si>
    <t>03546920000</t>
  </si>
  <si>
    <t>03546840000</t>
  </si>
  <si>
    <t>03546830000</t>
  </si>
  <si>
    <t>03546790000</t>
  </si>
  <si>
    <t>03546780000</t>
  </si>
  <si>
    <t>03546760000</t>
  </si>
  <si>
    <t>03546730000</t>
  </si>
  <si>
    <t>03546720000</t>
  </si>
  <si>
    <t>03546660000</t>
  </si>
  <si>
    <t>03546630000</t>
  </si>
  <si>
    <t>03546590000</t>
  </si>
  <si>
    <t>03546570000</t>
  </si>
  <si>
    <t>03546560000</t>
  </si>
  <si>
    <t>03546550000</t>
  </si>
  <si>
    <t>03546540000</t>
  </si>
  <si>
    <t>03546520000</t>
  </si>
  <si>
    <t>03546500000</t>
  </si>
  <si>
    <t>03546470000</t>
  </si>
  <si>
    <t>03546370000</t>
  </si>
  <si>
    <t>03546310000</t>
  </si>
  <si>
    <t>03546300000</t>
  </si>
  <si>
    <t>03546250000</t>
  </si>
  <si>
    <t>03546200000</t>
  </si>
  <si>
    <t>03546190000</t>
  </si>
  <si>
    <t>03546170000</t>
  </si>
  <si>
    <t>03546090000</t>
  </si>
  <si>
    <t>03546020000</t>
  </si>
  <si>
    <t>03546010000</t>
  </si>
  <si>
    <t>03546000000</t>
  </si>
  <si>
    <t>03545870000</t>
  </si>
  <si>
    <t>03545860000</t>
  </si>
  <si>
    <t>03545850000</t>
  </si>
  <si>
    <t>03545810000</t>
  </si>
  <si>
    <t>03545790000</t>
  </si>
  <si>
    <t>03545770000</t>
  </si>
  <si>
    <t>03545760000</t>
  </si>
  <si>
    <t>03545750000</t>
  </si>
  <si>
    <t>03545740000</t>
  </si>
  <si>
    <t>03545730000</t>
  </si>
  <si>
    <t>03545710000</t>
  </si>
  <si>
    <t>03545700000</t>
  </si>
  <si>
    <t>03545670000</t>
  </si>
  <si>
    <t>03545650000</t>
  </si>
  <si>
    <t>03545640000</t>
  </si>
  <si>
    <t>03545620000</t>
  </si>
  <si>
    <t>03545600000</t>
  </si>
  <si>
    <t>03545580000</t>
  </si>
  <si>
    <t>03545570000</t>
  </si>
  <si>
    <t>03545510000</t>
  </si>
  <si>
    <t>03545250000</t>
  </si>
  <si>
    <t>03545210000</t>
  </si>
  <si>
    <t>03545170000</t>
  </si>
  <si>
    <t>03545110000</t>
  </si>
  <si>
    <t>03545060000</t>
  </si>
  <si>
    <t>03545030000</t>
  </si>
  <si>
    <t>03545020000</t>
  </si>
  <si>
    <t>03540820000</t>
  </si>
  <si>
    <t>03540810000</t>
  </si>
  <si>
    <t>03540800000</t>
  </si>
  <si>
    <t>03540790000</t>
  </si>
  <si>
    <t>03540780000</t>
  </si>
  <si>
    <t>03540680000</t>
  </si>
  <si>
    <t>03540670000</t>
  </si>
  <si>
    <t>03540590000</t>
  </si>
  <si>
    <t>03540570000</t>
  </si>
  <si>
    <t>03540560000</t>
  </si>
  <si>
    <t>03540420000</t>
  </si>
  <si>
    <t>03540380000</t>
  </si>
  <si>
    <t>03540360000</t>
  </si>
  <si>
    <t>03540340000</t>
  </si>
  <si>
    <t>03540210000</t>
  </si>
  <si>
    <t>03540130000</t>
  </si>
  <si>
    <t>03528600000</t>
  </si>
  <si>
    <t>03528580000</t>
  </si>
  <si>
    <t>03528570000</t>
  </si>
  <si>
    <t>03528500000</t>
  </si>
  <si>
    <t>03528420000</t>
  </si>
  <si>
    <t>03528310000</t>
  </si>
  <si>
    <t>03528270000</t>
  </si>
  <si>
    <t>03528220000</t>
  </si>
  <si>
    <t>03528090000</t>
  </si>
  <si>
    <t>03528080000</t>
  </si>
  <si>
    <t>03527950000</t>
  </si>
  <si>
    <t>03527850000</t>
  </si>
  <si>
    <t>03527650000</t>
  </si>
  <si>
    <t>03527580000</t>
  </si>
  <si>
    <t>03527570000</t>
  </si>
  <si>
    <t>03526950000</t>
  </si>
  <si>
    <t>03526750000</t>
  </si>
  <si>
    <t>03526650000</t>
  </si>
  <si>
    <t>03526640000</t>
  </si>
  <si>
    <t>03526630000</t>
  </si>
  <si>
    <t>03526590000</t>
  </si>
  <si>
    <t>03526420000</t>
  </si>
  <si>
    <t>03526330000</t>
  </si>
  <si>
    <t>03526230000</t>
  </si>
  <si>
    <t>03525480000</t>
  </si>
  <si>
    <t>03525390000</t>
  </si>
  <si>
    <t>03525370000</t>
  </si>
  <si>
    <t>03525340000</t>
  </si>
  <si>
    <t>03525190000</t>
  </si>
  <si>
    <t>03525140000</t>
  </si>
  <si>
    <t>03525080000</t>
  </si>
  <si>
    <t>03524960000</t>
  </si>
  <si>
    <t>03524890000</t>
  </si>
  <si>
    <t>03524690000</t>
  </si>
  <si>
    <t>03524560000</t>
  </si>
  <si>
    <t>03524430000</t>
  </si>
  <si>
    <t>03524400000</t>
  </si>
  <si>
    <t>03524280000</t>
  </si>
  <si>
    <t>03523700000</t>
  </si>
  <si>
    <t>03523350000</t>
  </si>
  <si>
    <t>03522940000</t>
  </si>
  <si>
    <t>03522920000</t>
  </si>
  <si>
    <t>03522800000</t>
  </si>
  <si>
    <t>03522770000</t>
  </si>
  <si>
    <t>03522720000</t>
  </si>
  <si>
    <t>03522710000</t>
  </si>
  <si>
    <t>03522700000</t>
  </si>
  <si>
    <t>03522610000</t>
  </si>
  <si>
    <t>03522570000</t>
  </si>
  <si>
    <t>03522500000</t>
  </si>
  <si>
    <t>03522490000</t>
  </si>
  <si>
    <t>03522270000</t>
  </si>
  <si>
    <t>03522200000</t>
  </si>
  <si>
    <t>03522070000</t>
  </si>
  <si>
    <t>03521930000</t>
  </si>
  <si>
    <t>03521770000</t>
  </si>
  <si>
    <t>03521530000</t>
  </si>
  <si>
    <t>03521390000</t>
  </si>
  <si>
    <t>03521370000</t>
  </si>
  <si>
    <t>03521320000</t>
  </si>
  <si>
    <t>03521290000</t>
  </si>
  <si>
    <t>03521280000</t>
  </si>
  <si>
    <t>03521170000</t>
  </si>
  <si>
    <t>03521160000</t>
  </si>
  <si>
    <t>03521060000</t>
  </si>
  <si>
    <t>03521030000</t>
  </si>
  <si>
    <t>03521020000</t>
  </si>
  <si>
    <t>03520950000</t>
  </si>
  <si>
    <t>03520710000</t>
  </si>
  <si>
    <t>03520680000</t>
  </si>
  <si>
    <t>03520670000</t>
  </si>
  <si>
    <t>03520660000</t>
  </si>
  <si>
    <t>03520550000</t>
  </si>
  <si>
    <t>03520460000</t>
  </si>
  <si>
    <t>03520350000</t>
  </si>
  <si>
    <t>03518940000</t>
  </si>
  <si>
    <t>03518790000</t>
  </si>
  <si>
    <t>03518520000</t>
  </si>
  <si>
    <t>03518410000</t>
  </si>
  <si>
    <t>03518200000</t>
  </si>
  <si>
    <t>03518180000</t>
  </si>
  <si>
    <t>03518170000</t>
  </si>
  <si>
    <t>03518130000</t>
  </si>
  <si>
    <t>03518120000</t>
  </si>
  <si>
    <t>03518090000</t>
  </si>
  <si>
    <t>03518060000</t>
  </si>
  <si>
    <t>03517930000</t>
  </si>
  <si>
    <t>03517830000</t>
  </si>
  <si>
    <t>03517800000</t>
  </si>
  <si>
    <t>03517790000</t>
  </si>
  <si>
    <t>03517780000</t>
  </si>
  <si>
    <t>03517550000</t>
  </si>
  <si>
    <t>03517430000</t>
  </si>
  <si>
    <t>03517330000</t>
  </si>
  <si>
    <t>03516520000</t>
  </si>
  <si>
    <t>03516510000</t>
  </si>
  <si>
    <t>03516430000</t>
  </si>
  <si>
    <t>03516420000</t>
  </si>
  <si>
    <t>03516330000</t>
  </si>
  <si>
    <t>03516310000</t>
  </si>
  <si>
    <t>03516280000</t>
  </si>
  <si>
    <t>03516050000</t>
  </si>
  <si>
    <t>03515950000</t>
  </si>
  <si>
    <t>03515760000</t>
  </si>
  <si>
    <t>03515750000</t>
  </si>
  <si>
    <t>03515740000</t>
  </si>
  <si>
    <t>03515690000</t>
  </si>
  <si>
    <t>03515680000</t>
  </si>
  <si>
    <t>03515530000</t>
  </si>
  <si>
    <t>03515440000</t>
  </si>
  <si>
    <t>03515400000</t>
  </si>
  <si>
    <t>03515390000</t>
  </si>
  <si>
    <t>03515360000</t>
  </si>
  <si>
    <t>03515350000</t>
  </si>
  <si>
    <t>03515340000</t>
  </si>
  <si>
    <t>03515260000</t>
  </si>
  <si>
    <t>03515150000</t>
  </si>
  <si>
    <t>03514830000</t>
  </si>
  <si>
    <t>03514820000</t>
  </si>
  <si>
    <t>03514570000</t>
  </si>
  <si>
    <t>03514510000</t>
  </si>
  <si>
    <t>03514500000</t>
  </si>
  <si>
    <t>03514430000</t>
  </si>
  <si>
    <t>03514400000</t>
  </si>
  <si>
    <t>03514300000</t>
  </si>
  <si>
    <t>03514270000</t>
  </si>
  <si>
    <t>03514240000</t>
  </si>
  <si>
    <t>03514170000</t>
  </si>
  <si>
    <t>03513950000</t>
  </si>
  <si>
    <t>03513870000</t>
  </si>
  <si>
    <t>03513390000</t>
  </si>
  <si>
    <t>03512410000</t>
  </si>
  <si>
    <t>03512330000</t>
  </si>
  <si>
    <t>03511480000</t>
  </si>
  <si>
    <t>03510660000</t>
  </si>
  <si>
    <t>03506210000</t>
  </si>
  <si>
    <t>03506180000</t>
  </si>
  <si>
    <t>03506120000</t>
  </si>
  <si>
    <t>03506090000</t>
  </si>
  <si>
    <t>03506070000</t>
  </si>
  <si>
    <t>03506060000</t>
  </si>
  <si>
    <t>03506030000</t>
  </si>
  <si>
    <t>03506020000</t>
  </si>
  <si>
    <t>03506010000</t>
  </si>
  <si>
    <t>03505570000</t>
  </si>
  <si>
    <t>03505560000</t>
  </si>
  <si>
    <t>03505520000</t>
  </si>
  <si>
    <t>03505400000</t>
  </si>
  <si>
    <t>03505390000</t>
  </si>
  <si>
    <t>03505190000</t>
  </si>
  <si>
    <t>03504890000</t>
  </si>
  <si>
    <t>03504810000</t>
  </si>
  <si>
    <t>03504780000</t>
  </si>
  <si>
    <t>03504730000</t>
  </si>
  <si>
    <t>03504670000</t>
  </si>
  <si>
    <t>03504530000</t>
  </si>
  <si>
    <t>03504510000</t>
  </si>
  <si>
    <t>03504500000</t>
  </si>
  <si>
    <t>03504340000</t>
  </si>
  <si>
    <t>03504320000</t>
  </si>
  <si>
    <t>03504310000</t>
  </si>
  <si>
    <t>03504120000</t>
  </si>
  <si>
    <t>03504060000</t>
  </si>
  <si>
    <t>03504050000</t>
  </si>
  <si>
    <t>03504020000</t>
  </si>
  <si>
    <t>03503720000</t>
  </si>
  <si>
    <t>03503700000</t>
  </si>
  <si>
    <t>03503650000</t>
  </si>
  <si>
    <t>03503640000</t>
  </si>
  <si>
    <t>03503540000</t>
  </si>
  <si>
    <t>03503510000</t>
  </si>
  <si>
    <t>03503500000</t>
  </si>
  <si>
    <t>03503470000</t>
  </si>
  <si>
    <t>03503460000</t>
  </si>
  <si>
    <t>03503360000</t>
  </si>
  <si>
    <t>03503240000</t>
  </si>
  <si>
    <t>03503120000</t>
  </si>
  <si>
    <t>03503110000</t>
  </si>
  <si>
    <t>03503060000</t>
  </si>
  <si>
    <t>03502960000</t>
  </si>
  <si>
    <t>03502950000</t>
  </si>
  <si>
    <t>03502940000</t>
  </si>
  <si>
    <t>03502930000</t>
  </si>
  <si>
    <t>03502900000</t>
  </si>
  <si>
    <t>03502890000</t>
  </si>
  <si>
    <t>03502870000</t>
  </si>
  <si>
    <t>03502850000</t>
  </si>
  <si>
    <t>03502800000</t>
  </si>
  <si>
    <t>03502790000</t>
  </si>
  <si>
    <t>03502770000</t>
  </si>
  <si>
    <t>03502760000</t>
  </si>
  <si>
    <t>03502730000</t>
  </si>
  <si>
    <t>03502720000</t>
  </si>
  <si>
    <t>03502690000</t>
  </si>
  <si>
    <t>03502560000</t>
  </si>
  <si>
    <t>03502400000</t>
  </si>
  <si>
    <t>03502350000</t>
  </si>
  <si>
    <t>03502320000</t>
  </si>
  <si>
    <t>03502310000</t>
  </si>
  <si>
    <t>03502300000</t>
  </si>
  <si>
    <t>03502210000</t>
  </si>
  <si>
    <t>03502200000</t>
  </si>
  <si>
    <t>03502190000</t>
  </si>
  <si>
    <t>03502180000</t>
  </si>
  <si>
    <t>03502150000</t>
  </si>
  <si>
    <t>03502140000</t>
  </si>
  <si>
    <t>03502130000</t>
  </si>
  <si>
    <t>03502120000</t>
  </si>
  <si>
    <t>03502110000</t>
  </si>
  <si>
    <t>03502100000</t>
  </si>
  <si>
    <t>03502090000</t>
  </si>
  <si>
    <t>03502080000</t>
  </si>
  <si>
    <t>03502070000</t>
  </si>
  <si>
    <t>03502060000</t>
  </si>
  <si>
    <t>03502050000</t>
  </si>
  <si>
    <t>03502040000</t>
  </si>
  <si>
    <t>03502030000</t>
  </si>
  <si>
    <t>03502020000</t>
  </si>
  <si>
    <t>03501960000</t>
  </si>
  <si>
    <t>03501950000</t>
  </si>
  <si>
    <t>03501940000</t>
  </si>
  <si>
    <t>03501930000</t>
  </si>
  <si>
    <t>03501920000</t>
  </si>
  <si>
    <t>03501910000</t>
  </si>
  <si>
    <t>03501900000</t>
  </si>
  <si>
    <t>03501890000</t>
  </si>
  <si>
    <t>03501880000</t>
  </si>
  <si>
    <t>03501870000</t>
  </si>
  <si>
    <t>03501860000</t>
  </si>
  <si>
    <t>03501780000</t>
  </si>
  <si>
    <t>03501770000</t>
  </si>
  <si>
    <t>03501760000</t>
  </si>
  <si>
    <t>03501750000</t>
  </si>
  <si>
    <t>03501710000</t>
  </si>
  <si>
    <t>03501700000</t>
  </si>
  <si>
    <t>03501680000</t>
  </si>
  <si>
    <t>03501670000</t>
  </si>
  <si>
    <t>03501660000</t>
  </si>
  <si>
    <t>03501620000</t>
  </si>
  <si>
    <t>03501610000</t>
  </si>
  <si>
    <t>03501600000</t>
  </si>
  <si>
    <t>03501570000</t>
  </si>
  <si>
    <t>03501560000</t>
  </si>
  <si>
    <t>03501540000</t>
  </si>
  <si>
    <t>03501530000</t>
  </si>
  <si>
    <t>03501520000</t>
  </si>
  <si>
    <t>03501470000</t>
  </si>
  <si>
    <t>03501460000</t>
  </si>
  <si>
    <t>03501450000</t>
  </si>
  <si>
    <t>03501430000</t>
  </si>
  <si>
    <t>03501420000</t>
  </si>
  <si>
    <t>03501300000</t>
  </si>
  <si>
    <t>03500990000</t>
  </si>
  <si>
    <t>03500560000</t>
  </si>
  <si>
    <t>03500550000</t>
  </si>
  <si>
    <t>03500450000</t>
  </si>
  <si>
    <t>03500440000</t>
  </si>
  <si>
    <t>03500430000</t>
  </si>
  <si>
    <t>03500380000</t>
  </si>
  <si>
    <t>03500340000</t>
  </si>
  <si>
    <t>03500000000</t>
  </si>
  <si>
    <t>email: governmentsales@conti-na.com</t>
  </si>
  <si>
    <t>Fax:     704-583-8737</t>
  </si>
  <si>
    <t>Phone: 704-583-8146 - Passenger and Light Truck Tires</t>
  </si>
  <si>
    <t>Phone: 704-583-8196</t>
  </si>
  <si>
    <t>Government Sales Office:</t>
  </si>
  <si>
    <t>Industrial:</t>
  </si>
  <si>
    <t>G3</t>
  </si>
  <si>
    <t>Med. Radial Trk</t>
  </si>
  <si>
    <t>Light Truck:</t>
  </si>
  <si>
    <t>Passenger:</t>
  </si>
  <si>
    <t>Discount (off factor)</t>
  </si>
  <si>
    <t>Price Book</t>
  </si>
  <si>
    <t>**** All products are subject to availability, No substitutions ****</t>
  </si>
  <si>
    <t>through</t>
  </si>
  <si>
    <t>Program Period</t>
  </si>
  <si>
    <t xml:space="preserve">Confirmation # </t>
  </si>
  <si>
    <t>1830 MacMillan Park Drive  Fort Mill, SC 29707</t>
  </si>
  <si>
    <t>Government Sales</t>
  </si>
  <si>
    <t xml:space="preserve">Net Prices on Price sheet </t>
  </si>
  <si>
    <t>Contact your CST Sales Representative</t>
  </si>
  <si>
    <t>Delivery Commissions</t>
  </si>
  <si>
    <t>Medium Radial Truck</t>
  </si>
  <si>
    <t>Pass/ Light Truck</t>
  </si>
  <si>
    <t>Ind/ Specialty Tire</t>
  </si>
  <si>
    <t>LSR1 $20</t>
  </si>
  <si>
    <t xml:space="preserve">All Others $30 </t>
  </si>
  <si>
    <t>6 % of Dealer Base</t>
  </si>
  <si>
    <t>Container Handling x-ply</t>
  </si>
  <si>
    <t>ContainerMaster</t>
  </si>
  <si>
    <t>CraneMaster</t>
  </si>
  <si>
    <t>StraddleMaster</t>
  </si>
  <si>
    <t>DockMaster</t>
  </si>
  <si>
    <t>Industrial Pneumatic radial</t>
  </si>
  <si>
    <t>ContiRT20</t>
  </si>
  <si>
    <t>ConRad HT</t>
  </si>
  <si>
    <t>ContiRV20</t>
  </si>
  <si>
    <t>IC70</t>
  </si>
  <si>
    <t>Terminal Transport</t>
  </si>
  <si>
    <t>TractorMaster</t>
  </si>
  <si>
    <t>IC80</t>
  </si>
  <si>
    <t>Industrial Pneumatic X-Ply</t>
  </si>
  <si>
    <t>IC40</t>
  </si>
  <si>
    <t>IC36</t>
  </si>
  <si>
    <t>IC12</t>
  </si>
  <si>
    <t>IC30</t>
  </si>
  <si>
    <t>IC10</t>
  </si>
  <si>
    <t>MPT Radial</t>
  </si>
  <si>
    <t>MPT 80</t>
  </si>
  <si>
    <t>MPT 81</t>
  </si>
  <si>
    <t>MPT 70E</t>
  </si>
  <si>
    <t>Press on bands Steel</t>
  </si>
  <si>
    <t>MH20 STB</t>
  </si>
  <si>
    <t>MH20 CLEAN STB</t>
  </si>
  <si>
    <t>MC20 STB</t>
  </si>
  <si>
    <t>MC20 CLEAN STB</t>
  </si>
  <si>
    <t>ContiPT18 STB</t>
  </si>
  <si>
    <t>ContiPT18 CLEAN STB</t>
  </si>
  <si>
    <t>Press on bands Retread</t>
  </si>
  <si>
    <t>LifeCycle Elastic</t>
  </si>
  <si>
    <t>LifeCycle Elastic Trac</t>
  </si>
  <si>
    <t>Super Elastic</t>
  </si>
  <si>
    <t>SC18 S</t>
  </si>
  <si>
    <t>SH12 S</t>
  </si>
  <si>
    <t>SC18 CLEAN S</t>
  </si>
  <si>
    <t>SC20 S</t>
  </si>
  <si>
    <t>SC20 Mileage+ S</t>
  </si>
  <si>
    <t>SC18 CLEAN SIT</t>
  </si>
  <si>
    <t>SC18 SIT</t>
  </si>
  <si>
    <t>SH12 SIT</t>
  </si>
  <si>
    <t>SH12 CLEAN SIT</t>
  </si>
  <si>
    <t>SC11</t>
  </si>
  <si>
    <t>SC11 CLEAN</t>
  </si>
  <si>
    <t>SC20 CLEAN SIT</t>
  </si>
  <si>
    <t>SC20 Mileage+ SIT</t>
  </si>
  <si>
    <t>CS20 SIT</t>
  </si>
  <si>
    <t>MIL</t>
  </si>
  <si>
    <t>SC20 SIT</t>
  </si>
  <si>
    <t>SC15 SIT</t>
  </si>
  <si>
    <t>SC10 S</t>
  </si>
  <si>
    <t>Super Elastic Retreads</t>
  </si>
  <si>
    <t>ASTRUM blue</t>
  </si>
  <si>
    <t>TSR</t>
  </si>
  <si>
    <t>CSEasy tires &amp; SETs</t>
  </si>
  <si>
    <t>CSEasy SC20</t>
  </si>
  <si>
    <t>CS Tubes</t>
  </si>
  <si>
    <t>Industrial Tubes</t>
  </si>
  <si>
    <t>CS Flaps</t>
  </si>
  <si>
    <t>CSEasy Adapter</t>
  </si>
  <si>
    <t>CSEasy Parts</t>
  </si>
  <si>
    <t>SIT demounting rings</t>
  </si>
  <si>
    <t>Confirmation: GFLG3AA4 Effective Dates : 3/1/2018-2/28/2019</t>
  </si>
  <si>
    <t>Confirmation :  Effective Dates : 4/1/2018-3/31/2019</t>
  </si>
  <si>
    <t>State Of Georgia</t>
  </si>
  <si>
    <t>Contract# SPD0000116</t>
  </si>
  <si>
    <t>4/1/18 - 3/31/19</t>
  </si>
  <si>
    <t>State of Georgia</t>
  </si>
  <si>
    <t>GGAG3AA9</t>
  </si>
  <si>
    <t xml:space="preserve">Confirmation: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</si>
</sst>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0.0%"/>
    <numFmt numFmtId="167" formatCode="_-* #,##0.00\ &quot;DM&quot;_-;\-* #,##0.00\ &quot;DM&quot;_-;_-* &quot;-&quot;??\ &quot;DM&quot;_-;_-@_-"/>
    <numFmt numFmtId="168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u/>
      <sz val="12"/>
      <color indexed="10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B9F0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1" applyFont="1" applyFill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/>
    </xf>
    <xf numFmtId="1" fontId="6" fillId="0" borderId="6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quotePrefix="1" applyNumberFormat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6" fillId="0" borderId="0" xfId="1" quotePrefix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center"/>
    </xf>
    <xf numFmtId="49" fontId="6" fillId="0" borderId="0" xfId="1" quotePrefix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2" fontId="6" fillId="2" borderId="0" xfId="1" quotePrefix="1" applyNumberFormat="1" applyFont="1" applyFill="1" applyBorder="1" applyAlignment="1">
      <alignment horizontal="center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2" quotePrefix="1" applyNumberFormat="1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0" borderId="0" xfId="1" applyFont="1" applyFill="1"/>
    <xf numFmtId="1" fontId="6" fillId="0" borderId="0" xfId="1" applyNumberFormat="1" applyFont="1" applyFill="1" applyBorder="1" applyAlignment="1">
      <alignment horizontal="center"/>
    </xf>
    <xf numFmtId="2" fontId="6" fillId="2" borderId="0" xfId="2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/>
    </xf>
    <xf numFmtId="49" fontId="6" fillId="0" borderId="0" xfId="1" quotePrefix="1" applyNumberFormat="1" applyFont="1" applyFill="1" applyBorder="1" applyAlignment="1">
      <alignment horizontal="center"/>
    </xf>
    <xf numFmtId="0" fontId="6" fillId="0" borderId="0" xfId="1" applyFont="1" applyFill="1" applyBorder="1"/>
    <xf numFmtId="0" fontId="1" fillId="0" borderId="0" xfId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 vertical="center" wrapText="1"/>
    </xf>
    <xf numFmtId="2" fontId="8" fillId="0" borderId="9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9" xfId="1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1" applyNumberFormat="1" applyFont="1" applyFill="1" applyAlignment="1">
      <alignment horizontal="center" vertical="center"/>
    </xf>
    <xf numFmtId="10" fontId="8" fillId="3" borderId="12" xfId="1" applyNumberFormat="1" applyFont="1" applyFill="1" applyBorder="1" applyAlignment="1">
      <alignment horizontal="center" vertical="center" wrapText="1"/>
    </xf>
    <xf numFmtId="166" fontId="6" fillId="0" borderId="0" xfId="4" applyNumberFormat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5" fontId="6" fillId="0" borderId="0" xfId="1" applyNumberFormat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horizontal="center" vertical="center"/>
    </xf>
    <xf numFmtId="0" fontId="8" fillId="0" borderId="0" xfId="1" quotePrefix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0" fontId="8" fillId="0" borderId="14" xfId="5" applyNumberFormat="1" applyFont="1" applyFill="1" applyBorder="1" applyAlignment="1">
      <alignment horizontal="center" vertical="center"/>
    </xf>
    <xf numFmtId="9" fontId="6" fillId="0" borderId="0" xfId="4" applyFont="1" applyFill="1" applyAlignment="1">
      <alignment horizontal="center" vertical="center"/>
    </xf>
    <xf numFmtId="0" fontId="8" fillId="0" borderId="12" xfId="5" applyNumberFormat="1" applyFont="1" applyFill="1" applyBorder="1" applyAlignment="1">
      <alignment horizontal="center" vertical="center"/>
    </xf>
    <xf numFmtId="49" fontId="8" fillId="0" borderId="0" xfId="1" applyNumberFormat="1" applyFont="1" applyFill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9" fontId="3" fillId="0" borderId="16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4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23" xfId="0" applyNumberFormat="1" applyBorder="1" applyAlignment="1">
      <alignment horizontal="center"/>
    </xf>
    <xf numFmtId="44" fontId="0" fillId="0" borderId="24" xfId="0" applyNumberForma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44" fontId="0" fillId="0" borderId="25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9" fontId="10" fillId="4" borderId="1" xfId="0" applyNumberFormat="1" applyFont="1" applyFill="1" applyBorder="1" applyAlignment="1" applyProtection="1">
      <alignment horizontal="center"/>
      <protection locked="0"/>
    </xf>
    <xf numFmtId="49" fontId="10" fillId="4" borderId="25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44" fontId="0" fillId="0" borderId="21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44" fontId="0" fillId="0" borderId="18" xfId="0" applyNumberFormat="1" applyFont="1" applyBorder="1" applyAlignment="1">
      <alignment horizontal="center"/>
    </xf>
    <xf numFmtId="44" fontId="0" fillId="0" borderId="19" xfId="0" applyNumberFormat="1" applyFont="1" applyBorder="1" applyAlignment="1">
      <alignment horizontal="center"/>
    </xf>
    <xf numFmtId="0" fontId="5" fillId="5" borderId="0" xfId="1" applyFill="1" applyBorder="1"/>
    <xf numFmtId="49" fontId="5" fillId="5" borderId="0" xfId="1" applyNumberFormat="1" applyFill="1" applyBorder="1" applyAlignment="1">
      <alignment horizontal="left"/>
    </xf>
    <xf numFmtId="0" fontId="5" fillId="5" borderId="0" xfId="1" applyFill="1" applyBorder="1" applyAlignment="1">
      <alignment horizontal="left"/>
    </xf>
    <xf numFmtId="0" fontId="11" fillId="5" borderId="0" xfId="1" applyFont="1" applyFill="1" applyBorder="1" applyProtection="1"/>
    <xf numFmtId="0" fontId="5" fillId="5" borderId="0" xfId="1" applyFill="1" applyBorder="1" applyAlignment="1" applyProtection="1">
      <alignment horizontal="center"/>
    </xf>
    <xf numFmtId="49" fontId="5" fillId="5" borderId="0" xfId="1" applyNumberFormat="1" applyFill="1" applyBorder="1" applyAlignment="1" applyProtection="1">
      <alignment horizontal="left"/>
    </xf>
    <xf numFmtId="0" fontId="5" fillId="5" borderId="0" xfId="1" applyFill="1" applyBorder="1" applyAlignment="1" applyProtection="1">
      <alignment horizontal="left"/>
    </xf>
    <xf numFmtId="44" fontId="5" fillId="5" borderId="0" xfId="1" applyNumberFormat="1" applyFill="1" applyBorder="1" applyAlignment="1" applyProtection="1">
      <alignment horizontal="left"/>
    </xf>
    <xf numFmtId="0" fontId="12" fillId="5" borderId="0" xfId="1" applyFont="1" applyFill="1" applyBorder="1" applyProtection="1"/>
    <xf numFmtId="49" fontId="12" fillId="5" borderId="0" xfId="1" applyNumberFormat="1" applyFont="1" applyFill="1" applyBorder="1" applyAlignment="1">
      <alignment horizontal="left"/>
    </xf>
    <xf numFmtId="0" fontId="5" fillId="5" borderId="0" xfId="1" applyFont="1" applyFill="1" applyBorder="1"/>
    <xf numFmtId="0" fontId="5" fillId="5" borderId="0" xfId="1" applyFont="1" applyFill="1" applyBorder="1" applyAlignment="1" applyProtection="1">
      <alignment horizontal="center"/>
    </xf>
    <xf numFmtId="39" fontId="5" fillId="5" borderId="0" xfId="1" applyNumberFormat="1" applyFont="1" applyFill="1" applyBorder="1" applyAlignment="1">
      <alignment horizontal="center"/>
    </xf>
    <xf numFmtId="49" fontId="5" fillId="5" borderId="0" xfId="1" applyNumberFormat="1" applyFont="1" applyFill="1" applyBorder="1" applyAlignment="1">
      <alignment horizontal="left"/>
    </xf>
    <xf numFmtId="0" fontId="5" fillId="5" borderId="0" xfId="1" applyFont="1" applyFill="1" applyBorder="1" applyAlignment="1">
      <alignment horizontal="left"/>
    </xf>
    <xf numFmtId="0" fontId="5" fillId="5" borderId="0" xfId="6" applyFont="1" applyFill="1" applyBorder="1" applyAlignment="1" applyProtection="1">
      <alignment horizontal="left" indent="1"/>
    </xf>
    <xf numFmtId="0" fontId="5" fillId="5" borderId="0" xfId="1" applyFont="1" applyFill="1" applyBorder="1" applyAlignment="1">
      <alignment horizontal="center"/>
    </xf>
    <xf numFmtId="0" fontId="5" fillId="5" borderId="0" xfId="7" applyFont="1" applyFill="1" applyBorder="1"/>
    <xf numFmtId="0" fontId="5" fillId="5" borderId="0" xfId="7" applyFont="1" applyFill="1" applyBorder="1" applyAlignment="1" applyProtection="1">
      <alignment horizontal="center"/>
    </xf>
    <xf numFmtId="49" fontId="5" fillId="5" borderId="0" xfId="7" applyNumberFormat="1" applyFont="1" applyFill="1" applyBorder="1" applyAlignment="1" applyProtection="1">
      <alignment horizontal="left"/>
    </xf>
    <xf numFmtId="0" fontId="5" fillId="5" borderId="0" xfId="7" applyFont="1" applyFill="1" applyBorder="1" applyAlignment="1">
      <alignment horizontal="center"/>
    </xf>
    <xf numFmtId="49" fontId="5" fillId="5" borderId="0" xfId="1" applyNumberFormat="1" applyFont="1" applyFill="1" applyBorder="1" applyAlignment="1" applyProtection="1">
      <alignment horizontal="left"/>
    </xf>
    <xf numFmtId="0" fontId="5" fillId="5" borderId="0" xfId="1" applyFont="1" applyFill="1" applyBorder="1" applyProtection="1"/>
    <xf numFmtId="0" fontId="5" fillId="5" borderId="0" xfId="1" applyFont="1" applyFill="1" applyBorder="1" applyAlignment="1" applyProtection="1">
      <alignment horizontal="left"/>
    </xf>
    <xf numFmtId="0" fontId="5" fillId="5" borderId="0" xfId="6" applyFont="1" applyFill="1" applyBorder="1" applyProtection="1"/>
    <xf numFmtId="0" fontId="5" fillId="4" borderId="0" xfId="1" applyFont="1" applyFill="1" applyBorder="1"/>
    <xf numFmtId="0" fontId="5" fillId="4" borderId="0" xfId="1" applyFont="1" applyFill="1" applyBorder="1" applyAlignment="1" applyProtection="1">
      <alignment horizontal="center"/>
    </xf>
    <xf numFmtId="0" fontId="13" fillId="4" borderId="0" xfId="1" applyFont="1" applyFill="1" applyAlignment="1">
      <alignment wrapText="1"/>
    </xf>
    <xf numFmtId="0" fontId="15" fillId="5" borderId="0" xfId="1" applyFont="1" applyFill="1" applyBorder="1" applyProtection="1"/>
    <xf numFmtId="49" fontId="5" fillId="5" borderId="0" xfId="1" applyNumberFormat="1" applyFont="1" applyFill="1" applyBorder="1" applyAlignment="1" applyProtection="1">
      <alignment horizontal="center"/>
    </xf>
    <xf numFmtId="167" fontId="5" fillId="5" borderId="0" xfId="8" applyFont="1" applyFill="1" applyBorder="1" applyAlignment="1">
      <alignment horizontal="left"/>
    </xf>
    <xf numFmtId="0" fontId="17" fillId="5" borderId="0" xfId="1" applyFont="1" applyFill="1" applyBorder="1" applyAlignment="1">
      <alignment horizontal="center"/>
    </xf>
    <xf numFmtId="0" fontId="15" fillId="5" borderId="6" xfId="1" applyFont="1" applyFill="1" applyBorder="1" applyAlignment="1" applyProtection="1">
      <alignment horizontal="center"/>
    </xf>
    <xf numFmtId="0" fontId="15" fillId="5" borderId="6" xfId="1" applyFont="1" applyFill="1" applyBorder="1" applyAlignment="1">
      <alignment horizontal="center"/>
    </xf>
    <xf numFmtId="0" fontId="13" fillId="5" borderId="0" xfId="1" applyFont="1" applyFill="1" applyBorder="1" applyAlignment="1" applyProtection="1">
      <alignment horizontal="left"/>
    </xf>
    <xf numFmtId="0" fontId="5" fillId="5" borderId="0" xfId="9" applyFont="1" applyFill="1" applyBorder="1" applyAlignment="1">
      <alignment horizontal="centerContinuous"/>
    </xf>
    <xf numFmtId="9" fontId="18" fillId="5" borderId="0" xfId="10" applyFont="1" applyFill="1" applyBorder="1" applyAlignment="1">
      <alignment horizontal="centerContinuous" vertical="center"/>
    </xf>
    <xf numFmtId="49" fontId="19" fillId="5" borderId="0" xfId="1" applyNumberFormat="1" applyFont="1" applyFill="1" applyBorder="1" applyAlignment="1">
      <alignment horizontal="left"/>
    </xf>
    <xf numFmtId="168" fontId="5" fillId="5" borderId="0" xfId="1" applyNumberFormat="1" applyFont="1" applyFill="1" applyBorder="1" applyAlignment="1" applyProtection="1">
      <alignment horizontal="left"/>
    </xf>
    <xf numFmtId="49" fontId="15" fillId="5" borderId="0" xfId="1" applyNumberFormat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left"/>
    </xf>
    <xf numFmtId="0" fontId="11" fillId="6" borderId="0" xfId="1" applyFont="1" applyFill="1" applyBorder="1" applyProtection="1"/>
    <xf numFmtId="0" fontId="22" fillId="5" borderId="0" xfId="1" applyFont="1" applyFill="1" applyBorder="1"/>
    <xf numFmtId="0" fontId="24" fillId="5" borderId="0" xfId="6" applyFont="1" applyFill="1" applyBorder="1" applyAlignment="1"/>
    <xf numFmtId="0" fontId="12" fillId="5" borderId="0" xfId="6" applyFont="1" applyFill="1" applyBorder="1" applyAlignment="1" applyProtection="1">
      <alignment horizontal="centerContinuous"/>
    </xf>
    <xf numFmtId="0" fontId="12" fillId="5" borderId="0" xfId="6" applyFont="1" applyFill="1" applyBorder="1"/>
    <xf numFmtId="0" fontId="11" fillId="5" borderId="0" xfId="6" applyFont="1" applyFill="1" applyBorder="1"/>
    <xf numFmtId="0" fontId="12" fillId="5" borderId="0" xfId="6" applyFont="1" applyFill="1" applyBorder="1" applyAlignment="1"/>
    <xf numFmtId="0" fontId="5" fillId="5" borderId="0" xfId="6" applyFont="1" applyFill="1" applyBorder="1" applyAlignment="1"/>
    <xf numFmtId="0" fontId="5" fillId="5" borderId="0" xfId="6" applyFont="1" applyFill="1" applyBorder="1" applyAlignment="1" applyProtection="1"/>
    <xf numFmtId="0" fontId="0" fillId="0" borderId="0" xfId="0" applyAlignment="1"/>
    <xf numFmtId="9" fontId="15" fillId="4" borderId="0" xfId="1" applyNumberFormat="1" applyFont="1" applyFill="1" applyBorder="1" applyAlignment="1" applyProtection="1">
      <alignment horizontal="center"/>
    </xf>
    <xf numFmtId="49" fontId="5" fillId="4" borderId="0" xfId="1" applyNumberFormat="1" applyFont="1" applyFill="1" applyBorder="1" applyAlignment="1" applyProtection="1">
      <alignment horizontal="center"/>
    </xf>
    <xf numFmtId="9" fontId="3" fillId="4" borderId="0" xfId="0" applyNumberFormat="1" applyFont="1" applyFill="1" applyAlignment="1">
      <alignment horizontal="center"/>
    </xf>
    <xf numFmtId="0" fontId="0" fillId="0" borderId="25" xfId="0" applyBorder="1"/>
    <xf numFmtId="164" fontId="0" fillId="0" borderId="25" xfId="0" applyNumberFormat="1" applyBorder="1" applyAlignment="1">
      <alignment horizontal="center"/>
    </xf>
    <xf numFmtId="0" fontId="3" fillId="9" borderId="26" xfId="0" applyFont="1" applyFill="1" applyBorder="1"/>
    <xf numFmtId="0" fontId="3" fillId="9" borderId="27" xfId="0" applyFont="1" applyFill="1" applyBorder="1"/>
    <xf numFmtId="0" fontId="3" fillId="9" borderId="27" xfId="0" applyFont="1" applyFill="1" applyBorder="1" applyAlignment="1">
      <alignment horizontal="center"/>
    </xf>
    <xf numFmtId="164" fontId="3" fillId="9" borderId="27" xfId="0" applyNumberFormat="1" applyFont="1" applyFill="1" applyBorder="1" applyAlignment="1">
      <alignment horizontal="center"/>
    </xf>
    <xf numFmtId="10" fontId="3" fillId="9" borderId="28" xfId="0" applyNumberFormat="1" applyFont="1" applyFill="1" applyBorder="1" applyAlignment="1">
      <alignment horizontal="center"/>
    </xf>
    <xf numFmtId="0" fontId="0" fillId="0" borderId="0" xfId="0" applyBorder="1" applyAlignment="1"/>
    <xf numFmtId="164" fontId="3" fillId="0" borderId="29" xfId="0" applyNumberFormat="1" applyFont="1" applyBorder="1" applyAlignment="1">
      <alignment horizontal="center" wrapText="1"/>
    </xf>
    <xf numFmtId="0" fontId="0" fillId="0" borderId="30" xfId="0" applyBorder="1"/>
    <xf numFmtId="164" fontId="0" fillId="0" borderId="31" xfId="0" applyNumberFormat="1" applyBorder="1" applyAlignment="1">
      <alignment horizontal="center"/>
    </xf>
    <xf numFmtId="0" fontId="0" fillId="0" borderId="20" xfId="0" applyBorder="1"/>
    <xf numFmtId="164" fontId="0" fillId="0" borderId="21" xfId="0" applyNumberFormat="1" applyBorder="1" applyAlignment="1">
      <alignment horizontal="center"/>
    </xf>
    <xf numFmtId="0" fontId="0" fillId="0" borderId="22" xfId="0" applyBorder="1"/>
    <xf numFmtId="0" fontId="0" fillId="0" borderId="23" xfId="0" applyBorder="1"/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14" fillId="5" borderId="0" xfId="1" applyFont="1" applyFill="1" applyBorder="1" applyAlignment="1" applyProtection="1">
      <alignment wrapText="1"/>
    </xf>
    <xf numFmtId="0" fontId="0" fillId="0" borderId="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4" borderId="0" xfId="0" applyFill="1" applyBorder="1" applyAlignment="1">
      <alignment wrapText="1"/>
    </xf>
    <xf numFmtId="0" fontId="15" fillId="5" borderId="0" xfId="1" applyFont="1" applyFill="1" applyBorder="1" applyAlignment="1">
      <alignment horizontal="center"/>
    </xf>
    <xf numFmtId="0" fontId="15" fillId="5" borderId="0" xfId="1" applyFont="1" applyFill="1" applyBorder="1" applyAlignment="1" applyProtection="1">
      <alignment horizontal="center"/>
    </xf>
    <xf numFmtId="49" fontId="5" fillId="5" borderId="0" xfId="1" applyNumberFormat="1" applyFont="1" applyFill="1" applyBorder="1" applyAlignment="1" applyProtection="1">
      <alignment horizontal="center" vertical="center"/>
    </xf>
    <xf numFmtId="49" fontId="5" fillId="5" borderId="0" xfId="1" applyNumberFormat="1" applyFont="1" applyFill="1" applyBorder="1" applyAlignment="1" applyProtection="1">
      <alignment horizontal="center" vertical="center" wrapText="1"/>
    </xf>
    <xf numFmtId="49" fontId="5" fillId="5" borderId="0" xfId="1" applyNumberFormat="1" applyFont="1" applyFill="1" applyBorder="1" applyAlignment="1">
      <alignment horizontal="center" vertical="center"/>
    </xf>
    <xf numFmtId="0" fontId="26" fillId="5" borderId="0" xfId="6" applyFont="1" applyFill="1" applyBorder="1" applyAlignment="1"/>
    <xf numFmtId="9" fontId="0" fillId="0" borderId="23" xfId="0" applyNumberForma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23" fillId="7" borderId="0" xfId="6" applyFont="1" applyFill="1" applyBorder="1" applyAlignment="1">
      <alignment horizontal="center"/>
    </xf>
    <xf numFmtId="0" fontId="22" fillId="7" borderId="0" xfId="1" applyFont="1" applyFill="1" applyAlignment="1">
      <alignment horizontal="center"/>
    </xf>
    <xf numFmtId="49" fontId="20" fillId="6" borderId="0" xfId="1" applyNumberFormat="1" applyFont="1" applyFill="1" applyBorder="1" applyAlignment="1" applyProtection="1">
      <alignment horizontal="right"/>
    </xf>
    <xf numFmtId="0" fontId="16" fillId="6" borderId="0" xfId="1" applyFont="1" applyFill="1" applyAlignment="1"/>
    <xf numFmtId="0" fontId="3" fillId="9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5" fillId="5" borderId="26" xfId="9" applyFont="1" applyFill="1" applyBorder="1" applyAlignment="1">
      <alignment horizontal="center" wrapText="1"/>
    </xf>
    <xf numFmtId="0" fontId="15" fillId="5" borderId="27" xfId="9" applyFont="1" applyFill="1" applyBorder="1" applyAlignment="1">
      <alignment horizontal="center" wrapText="1"/>
    </xf>
    <xf numFmtId="0" fontId="15" fillId="5" borderId="28" xfId="9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14" xfId="5" applyNumberFormat="1" applyFont="1" applyFill="1" applyBorder="1" applyAlignment="1">
      <alignment horizontal="center" vertical="center" wrapText="1"/>
    </xf>
    <xf numFmtId="0" fontId="8" fillId="0" borderId="13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1">
    <cellStyle name="Currency 2 2" xfId="8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2" xfId="7" xr:uid="{00000000-0005-0000-0000-000004000000}"/>
    <cellStyle name="Normal 2 3" xfId="3" xr:uid="{00000000-0005-0000-0000-000005000000}"/>
    <cellStyle name="Normal 8" xfId="2" xr:uid="{00000000-0005-0000-0000-000006000000}"/>
    <cellStyle name="Normal_Master" xfId="9" xr:uid="{00000000-0005-0000-0000-000007000000}"/>
    <cellStyle name="Normal_Sheet1" xfId="6" xr:uid="{00000000-0005-0000-0000-000008000000}"/>
    <cellStyle name="Percent 2" xfId="4" xr:uid="{00000000-0005-0000-0000-000009000000}"/>
    <cellStyle name="Percent 3" xfId="10" xr:uid="{00000000-0005-0000-0000-00000A000000}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106680</xdr:rowOff>
    </xdr:from>
    <xdr:to>
      <xdr:col>1</xdr:col>
      <xdr:colOff>1748155</xdr:colOff>
      <xdr:row>0</xdr:row>
      <xdr:rowOff>990600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06680"/>
          <a:ext cx="347980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0</xdr:row>
      <xdr:rowOff>228600</xdr:rowOff>
    </xdr:from>
    <xdr:to>
      <xdr:col>4</xdr:col>
      <xdr:colOff>2037080</xdr:colOff>
      <xdr:row>0</xdr:row>
      <xdr:rowOff>863600</xdr:rowOff>
    </xdr:to>
    <xdr:pic>
      <xdr:nvPicPr>
        <xdr:cNvPr id="5" name="Picture 4" descr="_GenT_PRIMARY_RedGrey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0400" y="228600"/>
          <a:ext cx="30480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858520</xdr:colOff>
      <xdr:row>0</xdr:row>
      <xdr:rowOff>0</xdr:rowOff>
    </xdr:from>
    <xdr:to>
      <xdr:col>2</xdr:col>
      <xdr:colOff>1290320</xdr:colOff>
      <xdr:row>0</xdr:row>
      <xdr:rowOff>718820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8520" y="0"/>
          <a:ext cx="2633980" cy="718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5081</xdr:colOff>
      <xdr:row>0</xdr:row>
      <xdr:rowOff>208280</xdr:rowOff>
    </xdr:from>
    <xdr:to>
      <xdr:col>6</xdr:col>
      <xdr:colOff>617221</xdr:colOff>
      <xdr:row>0</xdr:row>
      <xdr:rowOff>528320</xdr:rowOff>
    </xdr:to>
    <xdr:pic>
      <xdr:nvPicPr>
        <xdr:cNvPr id="3" name="Picture 2" descr="_GenT_PRIMARY_RedGrey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19041" y="208280"/>
          <a:ext cx="2410460" cy="320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</xdr:colOff>
      <xdr:row>0</xdr:row>
      <xdr:rowOff>0</xdr:rowOff>
    </xdr:from>
    <xdr:ext cx="4704943" cy="1416844"/>
    <xdr:pic>
      <xdr:nvPicPr>
        <xdr:cNvPr id="2" name="Picture 1" descr="http://brand-house-inside.conti.de/bms/servlet/linkableblob/brand_house/8532434/data/continental_logo_yellow_srgb_png-data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8160" y="0"/>
          <a:ext cx="4704943" cy="1416844"/>
        </a:xfrm>
        <a:prstGeom prst="rect">
          <a:avLst/>
        </a:prstGeom>
        <a:noFill/>
      </xdr:spPr>
    </xdr:pic>
    <xdr:clientData/>
  </xdr:oneCellAnchor>
  <xdr:oneCellAnchor>
    <xdr:from>
      <xdr:col>10</xdr:col>
      <xdr:colOff>1735120</xdr:colOff>
      <xdr:row>1</xdr:row>
      <xdr:rowOff>54685</xdr:rowOff>
    </xdr:from>
    <xdr:ext cx="4013345" cy="741269"/>
    <xdr:pic>
      <xdr:nvPicPr>
        <xdr:cNvPr id="3" name="Picture 2" descr="http://brand-house-inside.conti.de/bms/servlet/linkableblob/brand_house/5681898/data/general_tire_logo_full_red_grey_jpg-dat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67540" y="245185"/>
          <a:ext cx="4013345" cy="7412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3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4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7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8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0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2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4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7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19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0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4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0</xdr:colOff>
      <xdr:row>1011</xdr:row>
      <xdr:rowOff>0</xdr:rowOff>
    </xdr:from>
    <xdr:ext cx="123825" cy="123825"/>
    <xdr:pic>
      <xdr:nvPicPr>
        <xdr:cNvPr id="2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2460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4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24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25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5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26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7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7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7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7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7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7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2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29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0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1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2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3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4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5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5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8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9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9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9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9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9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39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3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1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1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4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4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5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6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8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49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4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0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0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1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1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3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4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4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5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5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6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6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6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7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7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8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1011</xdr:row>
      <xdr:rowOff>0</xdr:rowOff>
    </xdr:from>
    <xdr:ext cx="123825" cy="123825"/>
    <xdr:pic>
      <xdr:nvPicPr>
        <xdr:cNvPr id="59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5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6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1011</xdr:row>
      <xdr:rowOff>0</xdr:rowOff>
    </xdr:from>
    <xdr:ext cx="123825" cy="123825"/>
    <xdr:pic>
      <xdr:nvPicPr>
        <xdr:cNvPr id="6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1617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970</xdr:row>
      <xdr:rowOff>0</xdr:rowOff>
    </xdr:from>
    <xdr:ext cx="123825" cy="123825"/>
    <xdr:pic>
      <xdr:nvPicPr>
        <xdr:cNvPr id="60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970</xdr:row>
      <xdr:rowOff>0</xdr:rowOff>
    </xdr:from>
    <xdr:ext cx="123825" cy="123825"/>
    <xdr:pic>
      <xdr:nvPicPr>
        <xdr:cNvPr id="61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970</xdr:row>
      <xdr:rowOff>0</xdr:rowOff>
    </xdr:from>
    <xdr:ext cx="123825" cy="123825"/>
    <xdr:pic>
      <xdr:nvPicPr>
        <xdr:cNvPr id="6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444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61</xdr:row>
      <xdr:rowOff>0</xdr:rowOff>
    </xdr:from>
    <xdr:ext cx="123825" cy="123825"/>
    <xdr:pic>
      <xdr:nvPicPr>
        <xdr:cNvPr id="62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96977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50</xdr:row>
      <xdr:rowOff>9525</xdr:rowOff>
    </xdr:from>
    <xdr:ext cx="123825" cy="123825"/>
    <xdr:pic>
      <xdr:nvPicPr>
        <xdr:cNvPr id="6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715416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61</xdr:row>
      <xdr:rowOff>0</xdr:rowOff>
    </xdr:from>
    <xdr:ext cx="123825" cy="123825"/>
    <xdr:pic>
      <xdr:nvPicPr>
        <xdr:cNvPr id="62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977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2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833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833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833</xdr:row>
      <xdr:rowOff>0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618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197</xdr:row>
      <xdr:rowOff>0</xdr:rowOff>
    </xdr:from>
    <xdr:ext cx="123825" cy="123825"/>
    <xdr:pic>
      <xdr:nvPicPr>
        <xdr:cNvPr id="64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7479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225</xdr:row>
      <xdr:rowOff>0</xdr:rowOff>
    </xdr:from>
    <xdr:ext cx="123825" cy="123825"/>
    <xdr:pic>
      <xdr:nvPicPr>
        <xdr:cNvPr id="64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7312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225</xdr:row>
      <xdr:rowOff>9525</xdr:rowOff>
    </xdr:from>
    <xdr:ext cx="123825" cy="123825"/>
    <xdr:pic>
      <xdr:nvPicPr>
        <xdr:cNvPr id="64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73218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197</xdr:row>
      <xdr:rowOff>9525</xdr:rowOff>
    </xdr:from>
    <xdr:ext cx="123825" cy="123825"/>
    <xdr:pic>
      <xdr:nvPicPr>
        <xdr:cNvPr id="6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748944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405</xdr:row>
      <xdr:rowOff>0</xdr:rowOff>
    </xdr:from>
    <xdr:ext cx="123825" cy="123825"/>
    <xdr:pic>
      <xdr:nvPicPr>
        <xdr:cNvPr id="6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5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5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5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405</xdr:row>
      <xdr:rowOff>0</xdr:rowOff>
    </xdr:from>
    <xdr:ext cx="123825" cy="123825"/>
    <xdr:pic>
      <xdr:nvPicPr>
        <xdr:cNvPr id="66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89886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521</xdr:row>
      <xdr:rowOff>0</xdr:rowOff>
    </xdr:from>
    <xdr:ext cx="123825" cy="123825"/>
    <xdr:pic>
      <xdr:nvPicPr>
        <xdr:cNvPr id="6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77363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521</xdr:row>
      <xdr:rowOff>9525</xdr:rowOff>
    </xdr:from>
    <xdr:ext cx="123825" cy="123825"/>
    <xdr:pic>
      <xdr:nvPicPr>
        <xdr:cNvPr id="6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7737264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6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1153</xdr:row>
      <xdr:rowOff>0</xdr:rowOff>
    </xdr:from>
    <xdr:ext cx="123825" cy="123825"/>
    <xdr:pic>
      <xdr:nvPicPr>
        <xdr:cNvPr id="66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6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1153</xdr:row>
      <xdr:rowOff>0</xdr:rowOff>
    </xdr:from>
    <xdr:ext cx="123825" cy="123825"/>
    <xdr:pic>
      <xdr:nvPicPr>
        <xdr:cNvPr id="6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8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1153</xdr:row>
      <xdr:rowOff>0</xdr:rowOff>
    </xdr:from>
    <xdr:ext cx="123825" cy="123825"/>
    <xdr:pic>
      <xdr:nvPicPr>
        <xdr:cNvPr id="6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027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</xdr:row>
      <xdr:rowOff>0</xdr:rowOff>
    </xdr:from>
    <xdr:ext cx="123825" cy="123825"/>
    <xdr:pic>
      <xdr:nvPicPr>
        <xdr:cNvPr id="6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993239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61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986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93239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8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8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1061</xdr:row>
      <xdr:rowOff>0</xdr:rowOff>
    </xdr:from>
    <xdr:ext cx="123825" cy="123825"/>
    <xdr:pic>
      <xdr:nvPicPr>
        <xdr:cNvPr id="6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1061</xdr:row>
      <xdr:rowOff>0</xdr:rowOff>
    </xdr:from>
    <xdr:ext cx="123825" cy="123825"/>
    <xdr:pic>
      <xdr:nvPicPr>
        <xdr:cNvPr id="69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69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70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70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7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7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7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7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7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1061</xdr:row>
      <xdr:rowOff>0</xdr:rowOff>
    </xdr:from>
    <xdr:ext cx="123825" cy="123825"/>
    <xdr:pic>
      <xdr:nvPicPr>
        <xdr:cNvPr id="70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27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225</xdr:row>
      <xdr:rowOff>0</xdr:rowOff>
    </xdr:from>
    <xdr:ext cx="123825" cy="123825"/>
    <xdr:pic>
      <xdr:nvPicPr>
        <xdr:cNvPr id="70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7312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263</xdr:row>
      <xdr:rowOff>0</xdr:rowOff>
    </xdr:from>
    <xdr:ext cx="123825" cy="123825"/>
    <xdr:pic>
      <xdr:nvPicPr>
        <xdr:cNvPr id="70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0497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263</xdr:row>
      <xdr:rowOff>9525</xdr:rowOff>
    </xdr:from>
    <xdr:ext cx="123825" cy="123825"/>
    <xdr:pic>
      <xdr:nvPicPr>
        <xdr:cNvPr id="71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050696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225</xdr:row>
      <xdr:rowOff>9525</xdr:rowOff>
    </xdr:from>
    <xdr:ext cx="123825" cy="123825"/>
    <xdr:pic>
      <xdr:nvPicPr>
        <xdr:cNvPr id="7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73218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598</xdr:row>
      <xdr:rowOff>0</xdr:rowOff>
    </xdr:from>
    <xdr:ext cx="123825" cy="123825"/>
    <xdr:pic>
      <xdr:nvPicPr>
        <xdr:cNvPr id="71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1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1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598</xdr:row>
      <xdr:rowOff>0</xdr:rowOff>
    </xdr:from>
    <xdr:ext cx="123825" cy="123825"/>
    <xdr:pic>
      <xdr:nvPicPr>
        <xdr:cNvPr id="7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306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2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2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321</xdr:row>
      <xdr:rowOff>0</xdr:rowOff>
    </xdr:from>
    <xdr:ext cx="123825" cy="123825"/>
    <xdr:pic>
      <xdr:nvPicPr>
        <xdr:cNvPr id="72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2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2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321</xdr:row>
      <xdr:rowOff>0</xdr:rowOff>
    </xdr:from>
    <xdr:ext cx="123825" cy="123825"/>
    <xdr:pic>
      <xdr:nvPicPr>
        <xdr:cNvPr id="7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4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395</xdr:row>
      <xdr:rowOff>0</xdr:rowOff>
    </xdr:from>
    <xdr:ext cx="123825" cy="123825"/>
    <xdr:pic>
      <xdr:nvPicPr>
        <xdr:cNvPr id="7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694840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395</xdr:row>
      <xdr:rowOff>0</xdr:rowOff>
    </xdr:from>
    <xdr:ext cx="123825" cy="123825"/>
    <xdr:pic>
      <xdr:nvPicPr>
        <xdr:cNvPr id="7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4840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395</xdr:row>
      <xdr:rowOff>0</xdr:rowOff>
    </xdr:from>
    <xdr:ext cx="123825" cy="123825"/>
    <xdr:pic>
      <xdr:nvPicPr>
        <xdr:cNvPr id="7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4840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4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321</xdr:row>
      <xdr:rowOff>0</xdr:rowOff>
    </xdr:from>
    <xdr:ext cx="123825" cy="123825"/>
    <xdr:pic>
      <xdr:nvPicPr>
        <xdr:cNvPr id="74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4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321</xdr:row>
      <xdr:rowOff>0</xdr:rowOff>
    </xdr:from>
    <xdr:ext cx="123825" cy="123825"/>
    <xdr:pic>
      <xdr:nvPicPr>
        <xdr:cNvPr id="75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5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6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6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6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302</xdr:row>
      <xdr:rowOff>0</xdr:rowOff>
    </xdr:from>
    <xdr:ext cx="123825" cy="123825"/>
    <xdr:pic>
      <xdr:nvPicPr>
        <xdr:cNvPr id="7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981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581</xdr:row>
      <xdr:rowOff>0</xdr:rowOff>
    </xdr:from>
    <xdr:ext cx="123825" cy="123825"/>
    <xdr:pic>
      <xdr:nvPicPr>
        <xdr:cNvPr id="7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8076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581</xdr:row>
      <xdr:rowOff>9525</xdr:rowOff>
    </xdr:from>
    <xdr:ext cx="123825" cy="123825"/>
    <xdr:pic>
      <xdr:nvPicPr>
        <xdr:cNvPr id="7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81716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302</xdr:row>
      <xdr:rowOff>9525</xdr:rowOff>
    </xdr:from>
    <xdr:ext cx="123825" cy="123825"/>
    <xdr:pic>
      <xdr:nvPicPr>
        <xdr:cNvPr id="77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99064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1072</xdr:row>
      <xdr:rowOff>0</xdr:rowOff>
    </xdr:from>
    <xdr:ext cx="123825" cy="123825"/>
    <xdr:pic>
      <xdr:nvPicPr>
        <xdr:cNvPr id="7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7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7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7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7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7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78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8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321</xdr:row>
      <xdr:rowOff>0</xdr:rowOff>
    </xdr:from>
    <xdr:ext cx="123825" cy="123825"/>
    <xdr:pic>
      <xdr:nvPicPr>
        <xdr:cNvPr id="78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321</xdr:row>
      <xdr:rowOff>0</xdr:rowOff>
    </xdr:from>
    <xdr:ext cx="123825" cy="123825"/>
    <xdr:pic>
      <xdr:nvPicPr>
        <xdr:cNvPr id="79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7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301</xdr:row>
      <xdr:rowOff>0</xdr:rowOff>
    </xdr:from>
    <xdr:ext cx="123825" cy="123825"/>
    <xdr:pic>
      <xdr:nvPicPr>
        <xdr:cNvPr id="80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68813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395</xdr:row>
      <xdr:rowOff>9525</xdr:rowOff>
    </xdr:from>
    <xdr:ext cx="123825" cy="123825"/>
    <xdr:pic>
      <xdr:nvPicPr>
        <xdr:cNvPr id="8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49356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301</xdr:row>
      <xdr:rowOff>0</xdr:rowOff>
    </xdr:from>
    <xdr:ext cx="123825" cy="123825"/>
    <xdr:pic>
      <xdr:nvPicPr>
        <xdr:cNvPr id="8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813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0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321</xdr:row>
      <xdr:rowOff>0</xdr:rowOff>
    </xdr:from>
    <xdr:ext cx="123825" cy="123825"/>
    <xdr:pic>
      <xdr:nvPicPr>
        <xdr:cNvPr id="8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0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0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321</xdr:row>
      <xdr:rowOff>0</xdr:rowOff>
    </xdr:from>
    <xdr:ext cx="123825" cy="123825"/>
    <xdr:pic>
      <xdr:nvPicPr>
        <xdr:cNvPr id="81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2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2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2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321</xdr:row>
      <xdr:rowOff>0</xdr:rowOff>
    </xdr:from>
    <xdr:ext cx="123825" cy="123825"/>
    <xdr:pic>
      <xdr:nvPicPr>
        <xdr:cNvPr id="8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9316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581</xdr:row>
      <xdr:rowOff>0</xdr:rowOff>
    </xdr:from>
    <xdr:ext cx="123825" cy="123825"/>
    <xdr:pic>
      <xdr:nvPicPr>
        <xdr:cNvPr id="82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8076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351</xdr:row>
      <xdr:rowOff>0</xdr:rowOff>
    </xdr:from>
    <xdr:ext cx="123825" cy="123825"/>
    <xdr:pic>
      <xdr:nvPicPr>
        <xdr:cNvPr id="82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478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351</xdr:row>
      <xdr:rowOff>0</xdr:rowOff>
    </xdr:from>
    <xdr:ext cx="123825" cy="123825"/>
    <xdr:pic>
      <xdr:nvPicPr>
        <xdr:cNvPr id="8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478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581</xdr:row>
      <xdr:rowOff>9525</xdr:rowOff>
    </xdr:from>
    <xdr:ext cx="123825" cy="123825"/>
    <xdr:pic>
      <xdr:nvPicPr>
        <xdr:cNvPr id="8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81716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1072</xdr:row>
      <xdr:rowOff>0</xdr:rowOff>
    </xdr:from>
    <xdr:ext cx="123825" cy="123825"/>
    <xdr:pic>
      <xdr:nvPicPr>
        <xdr:cNvPr id="83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1072</xdr:row>
      <xdr:rowOff>0</xdr:rowOff>
    </xdr:from>
    <xdr:ext cx="123825" cy="123825"/>
    <xdr:pic>
      <xdr:nvPicPr>
        <xdr:cNvPr id="8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8310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729</xdr:row>
      <xdr:rowOff>0</xdr:rowOff>
    </xdr:from>
    <xdr:ext cx="123825" cy="123825"/>
    <xdr:pic>
      <xdr:nvPicPr>
        <xdr:cNvPr id="8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4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729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5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729</xdr:row>
      <xdr:rowOff>0</xdr:rowOff>
    </xdr:from>
    <xdr:ext cx="123825" cy="123825"/>
    <xdr:pic>
      <xdr:nvPicPr>
        <xdr:cNvPr id="86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5387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1009</xdr:row>
      <xdr:rowOff>0</xdr:rowOff>
    </xdr:from>
    <xdr:ext cx="123825" cy="123825"/>
    <xdr:pic>
      <xdr:nvPicPr>
        <xdr:cNvPr id="8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6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6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1009</xdr:row>
      <xdr:rowOff>0</xdr:rowOff>
    </xdr:from>
    <xdr:ext cx="123825" cy="123825"/>
    <xdr:pic>
      <xdr:nvPicPr>
        <xdr:cNvPr id="8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1009</xdr:row>
      <xdr:rowOff>0</xdr:rowOff>
    </xdr:from>
    <xdr:ext cx="123825" cy="123825"/>
    <xdr:pic>
      <xdr:nvPicPr>
        <xdr:cNvPr id="88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1009</xdr:row>
      <xdr:rowOff>0</xdr:rowOff>
    </xdr:from>
    <xdr:ext cx="123825" cy="123825"/>
    <xdr:pic>
      <xdr:nvPicPr>
        <xdr:cNvPr id="8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89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1009</xdr:row>
      <xdr:rowOff>0</xdr:rowOff>
    </xdr:from>
    <xdr:ext cx="123825" cy="123825"/>
    <xdr:pic>
      <xdr:nvPicPr>
        <xdr:cNvPr id="90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0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1009</xdr:row>
      <xdr:rowOff>0</xdr:rowOff>
    </xdr:from>
    <xdr:ext cx="123825" cy="123825"/>
    <xdr:pic>
      <xdr:nvPicPr>
        <xdr:cNvPr id="91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2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2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1009</xdr:row>
      <xdr:rowOff>0</xdr:rowOff>
    </xdr:from>
    <xdr:ext cx="123825" cy="123825"/>
    <xdr:pic>
      <xdr:nvPicPr>
        <xdr:cNvPr id="92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849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804</xdr:row>
      <xdr:rowOff>0</xdr:rowOff>
    </xdr:from>
    <xdr:ext cx="123825" cy="123825"/>
    <xdr:pic>
      <xdr:nvPicPr>
        <xdr:cNvPr id="9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2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2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2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804</xdr:row>
      <xdr:rowOff>0</xdr:rowOff>
    </xdr:from>
    <xdr:ext cx="123825" cy="123825"/>
    <xdr:pic>
      <xdr:nvPicPr>
        <xdr:cNvPr id="9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3121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999</xdr:row>
      <xdr:rowOff>0</xdr:rowOff>
    </xdr:from>
    <xdr:ext cx="123825" cy="123825"/>
    <xdr:pic>
      <xdr:nvPicPr>
        <xdr:cNvPr id="93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3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3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3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999</xdr:row>
      <xdr:rowOff>0</xdr:rowOff>
    </xdr:from>
    <xdr:ext cx="123825" cy="123825"/>
    <xdr:pic>
      <xdr:nvPicPr>
        <xdr:cNvPr id="94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999</xdr:row>
      <xdr:rowOff>0</xdr:rowOff>
    </xdr:from>
    <xdr:ext cx="123825" cy="123825"/>
    <xdr:pic>
      <xdr:nvPicPr>
        <xdr:cNvPr id="95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5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999</xdr:row>
      <xdr:rowOff>0</xdr:rowOff>
    </xdr:from>
    <xdr:ext cx="123825" cy="123825"/>
    <xdr:pic>
      <xdr:nvPicPr>
        <xdr:cNvPr id="9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24</xdr:row>
      <xdr:rowOff>0</xdr:rowOff>
    </xdr:from>
    <xdr:ext cx="123825" cy="123825"/>
    <xdr:pic>
      <xdr:nvPicPr>
        <xdr:cNvPr id="9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0896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24</xdr:row>
      <xdr:rowOff>0</xdr:rowOff>
    </xdr:from>
    <xdr:ext cx="123825" cy="123825"/>
    <xdr:pic>
      <xdr:nvPicPr>
        <xdr:cNvPr id="9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0896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60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809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60</xdr:row>
      <xdr:rowOff>9525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8188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60</xdr:row>
      <xdr:rowOff>0</xdr:rowOff>
    </xdr:from>
    <xdr:ext cx="123825" cy="123825"/>
    <xdr:pic>
      <xdr:nvPicPr>
        <xdr:cNvPr id="9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809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60</xdr:row>
      <xdr:rowOff>9525</xdr:rowOff>
    </xdr:from>
    <xdr:ext cx="123825" cy="123825"/>
    <xdr:pic>
      <xdr:nvPicPr>
        <xdr:cNvPr id="97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68188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1089</xdr:row>
      <xdr:rowOff>9525</xdr:rowOff>
    </xdr:from>
    <xdr:ext cx="123825" cy="123825"/>
    <xdr:pic>
      <xdr:nvPicPr>
        <xdr:cNvPr id="9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957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1089</xdr:row>
      <xdr:rowOff>0</xdr:rowOff>
    </xdr:from>
    <xdr:ext cx="123825" cy="123825"/>
    <xdr:pic>
      <xdr:nvPicPr>
        <xdr:cNvPr id="9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947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1089</xdr:row>
      <xdr:rowOff>9525</xdr:rowOff>
    </xdr:from>
    <xdr:ext cx="123825" cy="123825"/>
    <xdr:pic>
      <xdr:nvPicPr>
        <xdr:cNvPr id="9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1957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899</xdr:row>
      <xdr:rowOff>0</xdr:rowOff>
    </xdr:from>
    <xdr:ext cx="123825" cy="123825"/>
    <xdr:pic>
      <xdr:nvPicPr>
        <xdr:cNvPr id="9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899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8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899</xdr:row>
      <xdr:rowOff>0</xdr:rowOff>
    </xdr:from>
    <xdr:ext cx="123825" cy="123825"/>
    <xdr:pic>
      <xdr:nvPicPr>
        <xdr:cNvPr id="99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9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899</xdr:row>
      <xdr:rowOff>0</xdr:rowOff>
    </xdr:from>
    <xdr:ext cx="123825" cy="123825"/>
    <xdr:pic>
      <xdr:nvPicPr>
        <xdr:cNvPr id="100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0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899</xdr:row>
      <xdr:rowOff>0</xdr:rowOff>
    </xdr:from>
    <xdr:ext cx="123825" cy="123825"/>
    <xdr:pic>
      <xdr:nvPicPr>
        <xdr:cNvPr id="101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899</xdr:row>
      <xdr:rowOff>0</xdr:rowOff>
    </xdr:from>
    <xdr:ext cx="123825" cy="123825"/>
    <xdr:pic>
      <xdr:nvPicPr>
        <xdr:cNvPr id="102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2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899</xdr:row>
      <xdr:rowOff>0</xdr:rowOff>
    </xdr:from>
    <xdr:ext cx="123825" cy="123825"/>
    <xdr:pic>
      <xdr:nvPicPr>
        <xdr:cNvPr id="103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3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899</xdr:row>
      <xdr:rowOff>0</xdr:rowOff>
    </xdr:from>
    <xdr:ext cx="123825" cy="123825"/>
    <xdr:pic>
      <xdr:nvPicPr>
        <xdr:cNvPr id="104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899</xdr:row>
      <xdr:rowOff>0</xdr:rowOff>
    </xdr:from>
    <xdr:ext cx="123825" cy="123825"/>
    <xdr:pic>
      <xdr:nvPicPr>
        <xdr:cNvPr id="104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9964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493</xdr:row>
      <xdr:rowOff>0</xdr:rowOff>
    </xdr:from>
    <xdr:ext cx="123825" cy="123825"/>
    <xdr:pic>
      <xdr:nvPicPr>
        <xdr:cNvPr id="104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023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493</xdr:row>
      <xdr:rowOff>9525</xdr:rowOff>
    </xdr:from>
    <xdr:ext cx="123825" cy="123825"/>
    <xdr:pic>
      <xdr:nvPicPr>
        <xdr:cNvPr id="10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0328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1282</xdr:row>
      <xdr:rowOff>0</xdr:rowOff>
    </xdr:from>
    <xdr:ext cx="123825" cy="123825"/>
    <xdr:pic>
      <xdr:nvPicPr>
        <xdr:cNvPr id="10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53141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1282</xdr:row>
      <xdr:rowOff>9525</xdr:rowOff>
    </xdr:from>
    <xdr:ext cx="123825" cy="123825"/>
    <xdr:pic>
      <xdr:nvPicPr>
        <xdr:cNvPr id="10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531514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1101</xdr:row>
      <xdr:rowOff>0</xdr:rowOff>
    </xdr:from>
    <xdr:ext cx="123825" cy="123825"/>
    <xdr:pic>
      <xdr:nvPicPr>
        <xdr:cNvPr id="104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1101</xdr:row>
      <xdr:rowOff>0</xdr:rowOff>
    </xdr:from>
    <xdr:ext cx="123825" cy="123825"/>
    <xdr:pic>
      <xdr:nvPicPr>
        <xdr:cNvPr id="10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1020</xdr:row>
      <xdr:rowOff>0</xdr:rowOff>
    </xdr:from>
    <xdr:ext cx="123825" cy="123825"/>
    <xdr:pic>
      <xdr:nvPicPr>
        <xdr:cNvPr id="10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3317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1020</xdr:row>
      <xdr:rowOff>9525</xdr:rowOff>
    </xdr:from>
    <xdr:ext cx="123825" cy="123825"/>
    <xdr:pic>
      <xdr:nvPicPr>
        <xdr:cNvPr id="10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33266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1020</xdr:row>
      <xdr:rowOff>0</xdr:rowOff>
    </xdr:from>
    <xdr:ext cx="123825" cy="123825"/>
    <xdr:pic>
      <xdr:nvPicPr>
        <xdr:cNvPr id="10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3317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1101</xdr:row>
      <xdr:rowOff>0</xdr:rowOff>
    </xdr:from>
    <xdr:ext cx="123825" cy="123825"/>
    <xdr:pic>
      <xdr:nvPicPr>
        <xdr:cNvPr id="107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940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1020</xdr:row>
      <xdr:rowOff>9525</xdr:rowOff>
    </xdr:from>
    <xdr:ext cx="123825" cy="123825"/>
    <xdr:pic>
      <xdr:nvPicPr>
        <xdr:cNvPr id="10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33266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414</xdr:row>
      <xdr:rowOff>0</xdr:rowOff>
    </xdr:from>
    <xdr:ext cx="123825" cy="123825"/>
    <xdr:pic>
      <xdr:nvPicPr>
        <xdr:cNvPr id="10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7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7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414</xdr:row>
      <xdr:rowOff>0</xdr:rowOff>
    </xdr:from>
    <xdr:ext cx="123825" cy="123825"/>
    <xdr:pic>
      <xdr:nvPicPr>
        <xdr:cNvPr id="10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8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9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414</xdr:row>
      <xdr:rowOff>0</xdr:rowOff>
    </xdr:from>
    <xdr:ext cx="123825" cy="123825"/>
    <xdr:pic>
      <xdr:nvPicPr>
        <xdr:cNvPr id="10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6764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09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0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09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0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0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0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0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1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2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2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5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6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6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8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1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19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0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1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2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3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4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5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6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6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6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8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8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2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29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1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4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4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4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35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6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8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39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0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1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3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4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4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4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4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6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47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4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7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7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7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7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8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9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4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49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5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5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2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5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5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2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2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2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2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5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3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4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5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5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5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1248</xdr:row>
      <xdr:rowOff>0</xdr:rowOff>
    </xdr:from>
    <xdr:ext cx="123825" cy="123825"/>
    <xdr:pic>
      <xdr:nvPicPr>
        <xdr:cNvPr id="154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5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5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0</xdr:rowOff>
    </xdr:from>
    <xdr:ext cx="123825" cy="123825"/>
    <xdr:pic>
      <xdr:nvPicPr>
        <xdr:cNvPr id="155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23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1248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2932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5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668</xdr:row>
      <xdr:rowOff>0</xdr:rowOff>
    </xdr:from>
    <xdr:ext cx="123825" cy="123825"/>
    <xdr:pic>
      <xdr:nvPicPr>
        <xdr:cNvPr id="15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668</xdr:row>
      <xdr:rowOff>0</xdr:rowOff>
    </xdr:from>
    <xdr:ext cx="123825" cy="123825"/>
    <xdr:pic>
      <xdr:nvPicPr>
        <xdr:cNvPr id="15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6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7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668</xdr:row>
      <xdr:rowOff>0</xdr:rowOff>
    </xdr:from>
    <xdr:ext cx="123825" cy="123825"/>
    <xdr:pic>
      <xdr:nvPicPr>
        <xdr:cNvPr id="157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1941271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7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681</xdr:row>
      <xdr:rowOff>0</xdr:rowOff>
    </xdr:from>
    <xdr:ext cx="123825" cy="123825"/>
    <xdr:pic>
      <xdr:nvPicPr>
        <xdr:cNvPr id="15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7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681</xdr:row>
      <xdr:rowOff>0</xdr:rowOff>
    </xdr:from>
    <xdr:ext cx="123825" cy="123825"/>
    <xdr:pic>
      <xdr:nvPicPr>
        <xdr:cNvPr id="158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8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9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9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0</xdr:rowOff>
    </xdr:from>
    <xdr:ext cx="123825" cy="123825"/>
    <xdr:pic>
      <xdr:nvPicPr>
        <xdr:cNvPr id="15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343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681</xdr:row>
      <xdr:rowOff>9525</xdr:rowOff>
    </xdr:from>
    <xdr:ext cx="123825" cy="123825"/>
    <xdr:pic>
      <xdr:nvPicPr>
        <xdr:cNvPr id="15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0438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59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5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1207</xdr:row>
      <xdr:rowOff>0</xdr:rowOff>
    </xdr:from>
    <xdr:ext cx="123825" cy="123825"/>
    <xdr:pic>
      <xdr:nvPicPr>
        <xdr:cNvPr id="160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0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0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0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0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1207</xdr:row>
      <xdr:rowOff>0</xdr:rowOff>
    </xdr:from>
    <xdr:ext cx="123825" cy="123825"/>
    <xdr:pic>
      <xdr:nvPicPr>
        <xdr:cNvPr id="16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1207</xdr:row>
      <xdr:rowOff>0</xdr:rowOff>
    </xdr:from>
    <xdr:ext cx="123825" cy="123825"/>
    <xdr:pic>
      <xdr:nvPicPr>
        <xdr:cNvPr id="16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28725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976</xdr:row>
      <xdr:rowOff>0</xdr:rowOff>
    </xdr:from>
    <xdr:ext cx="123825" cy="123825"/>
    <xdr:pic>
      <xdr:nvPicPr>
        <xdr:cNvPr id="162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976</xdr:row>
      <xdr:rowOff>0</xdr:rowOff>
    </xdr:from>
    <xdr:ext cx="123825" cy="123825"/>
    <xdr:pic>
      <xdr:nvPicPr>
        <xdr:cNvPr id="163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976</xdr:row>
      <xdr:rowOff>0</xdr:rowOff>
    </xdr:from>
    <xdr:ext cx="123825" cy="123825"/>
    <xdr:pic>
      <xdr:nvPicPr>
        <xdr:cNvPr id="16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496214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874</xdr:row>
      <xdr:rowOff>0</xdr:rowOff>
    </xdr:from>
    <xdr:ext cx="123825" cy="123825"/>
    <xdr:pic>
      <xdr:nvPicPr>
        <xdr:cNvPr id="164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426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874</xdr:row>
      <xdr:rowOff>9525</xdr:rowOff>
    </xdr:from>
    <xdr:ext cx="123825" cy="123825"/>
    <xdr:pic>
      <xdr:nvPicPr>
        <xdr:cNvPr id="16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427404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874</xdr:row>
      <xdr:rowOff>0</xdr:rowOff>
    </xdr:from>
    <xdr:ext cx="123825" cy="123825"/>
    <xdr:pic>
      <xdr:nvPicPr>
        <xdr:cNvPr id="16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42645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874</xdr:row>
      <xdr:rowOff>9525</xdr:rowOff>
    </xdr:from>
    <xdr:ext cx="123825" cy="123825"/>
    <xdr:pic>
      <xdr:nvPicPr>
        <xdr:cNvPr id="16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427404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1301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1301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5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6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1301</xdr:row>
      <xdr:rowOff>0</xdr:rowOff>
    </xdr:from>
    <xdr:ext cx="123825" cy="123825"/>
    <xdr:pic>
      <xdr:nvPicPr>
        <xdr:cNvPr id="16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6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1307</xdr:row>
      <xdr:rowOff>0</xdr:rowOff>
    </xdr:from>
    <xdr:ext cx="123825" cy="123825"/>
    <xdr:pic>
      <xdr:nvPicPr>
        <xdr:cNvPr id="166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1307</xdr:row>
      <xdr:rowOff>0</xdr:rowOff>
    </xdr:from>
    <xdr:ext cx="123825" cy="123825"/>
    <xdr:pic>
      <xdr:nvPicPr>
        <xdr:cNvPr id="167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7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1224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8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1224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70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7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7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7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70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1224</xdr:row>
      <xdr:rowOff>0</xdr:rowOff>
    </xdr:from>
    <xdr:ext cx="123825" cy="123825"/>
    <xdr:pic>
      <xdr:nvPicPr>
        <xdr:cNvPr id="17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1281</xdr:row>
      <xdr:rowOff>0</xdr:rowOff>
    </xdr:from>
    <xdr:ext cx="123825" cy="123825"/>
    <xdr:pic>
      <xdr:nvPicPr>
        <xdr:cNvPr id="1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74935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1281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4935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1315</xdr:row>
      <xdr:rowOff>0</xdr:rowOff>
    </xdr:from>
    <xdr:ext cx="123825" cy="123825"/>
    <xdr:pic>
      <xdr:nvPicPr>
        <xdr:cNvPr id="17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287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1257</xdr:row>
      <xdr:rowOff>0</xdr:rowOff>
    </xdr:from>
    <xdr:ext cx="123825" cy="123825"/>
    <xdr:pic>
      <xdr:nvPicPr>
        <xdr:cNvPr id="17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2814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1257</xdr:row>
      <xdr:rowOff>9525</xdr:rowOff>
    </xdr:from>
    <xdr:ext cx="123825" cy="123825"/>
    <xdr:pic>
      <xdr:nvPicPr>
        <xdr:cNvPr id="17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28236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1315</xdr:row>
      <xdr:rowOff>9525</xdr:rowOff>
    </xdr:from>
    <xdr:ext cx="123825" cy="123825"/>
    <xdr:pic>
      <xdr:nvPicPr>
        <xdr:cNvPr id="1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2974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1306</xdr:row>
      <xdr:rowOff>0</xdr:rowOff>
    </xdr:from>
    <xdr:ext cx="123825" cy="123825"/>
    <xdr:pic>
      <xdr:nvPicPr>
        <xdr:cNvPr id="17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80131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1281</xdr:row>
      <xdr:rowOff>9525</xdr:rowOff>
    </xdr:from>
    <xdr:ext cx="123825" cy="123825"/>
    <xdr:pic>
      <xdr:nvPicPr>
        <xdr:cNvPr id="171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49446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1306</xdr:row>
      <xdr:rowOff>0</xdr:rowOff>
    </xdr:from>
    <xdr:ext cx="123825" cy="123825"/>
    <xdr:pic>
      <xdr:nvPicPr>
        <xdr:cNvPr id="171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0131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1257</xdr:row>
      <xdr:rowOff>0</xdr:rowOff>
    </xdr:from>
    <xdr:ext cx="123825" cy="123825"/>
    <xdr:pic>
      <xdr:nvPicPr>
        <xdr:cNvPr id="17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2814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0</xdr:rowOff>
    </xdr:from>
    <xdr:ext cx="123825" cy="123825"/>
    <xdr:pic>
      <xdr:nvPicPr>
        <xdr:cNvPr id="17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1307</xdr:row>
      <xdr:rowOff>9525</xdr:rowOff>
    </xdr:from>
    <xdr:ext cx="123825" cy="123825"/>
    <xdr:pic>
      <xdr:nvPicPr>
        <xdr:cNvPr id="17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786326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1257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828236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709</xdr:row>
      <xdr:rowOff>0</xdr:rowOff>
    </xdr:from>
    <xdr:ext cx="123825" cy="123825"/>
    <xdr:pic>
      <xdr:nvPicPr>
        <xdr:cNvPr id="172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506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2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709</xdr:row>
      <xdr:rowOff>0</xdr:rowOff>
    </xdr:from>
    <xdr:ext cx="123825" cy="123825"/>
    <xdr:pic>
      <xdr:nvPicPr>
        <xdr:cNvPr id="173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506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3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709</xdr:row>
      <xdr:rowOff>0</xdr:rowOff>
    </xdr:from>
    <xdr:ext cx="123825" cy="123825"/>
    <xdr:pic>
      <xdr:nvPicPr>
        <xdr:cNvPr id="174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2545" y="9320784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4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5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6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1301</xdr:row>
      <xdr:rowOff>0</xdr:rowOff>
    </xdr:from>
    <xdr:ext cx="123825" cy="123825"/>
    <xdr:pic>
      <xdr:nvPicPr>
        <xdr:cNvPr id="17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7732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6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6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8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7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8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8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79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8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8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80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1224</xdr:row>
      <xdr:rowOff>0</xdr:rowOff>
    </xdr:from>
    <xdr:ext cx="123825" cy="123825"/>
    <xdr:pic>
      <xdr:nvPicPr>
        <xdr:cNvPr id="18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543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1281</xdr:row>
      <xdr:rowOff>0</xdr:rowOff>
    </xdr:from>
    <xdr:ext cx="123825" cy="123825"/>
    <xdr:pic>
      <xdr:nvPicPr>
        <xdr:cNvPr id="180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74935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1281</xdr:row>
      <xdr:rowOff>0</xdr:rowOff>
    </xdr:from>
    <xdr:ext cx="123825" cy="123825"/>
    <xdr:pic>
      <xdr:nvPicPr>
        <xdr:cNvPr id="1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49350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1315</xdr:row>
      <xdr:rowOff>0</xdr:rowOff>
    </xdr:from>
    <xdr:ext cx="123825" cy="123825"/>
    <xdr:pic>
      <xdr:nvPicPr>
        <xdr:cNvPr id="18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2878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1257</xdr:row>
      <xdr:rowOff>0</xdr:rowOff>
    </xdr:from>
    <xdr:ext cx="123825" cy="123825"/>
    <xdr:pic>
      <xdr:nvPicPr>
        <xdr:cNvPr id="18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82814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1257</xdr:row>
      <xdr:rowOff>9525</xdr:rowOff>
    </xdr:from>
    <xdr:ext cx="123825" cy="123825"/>
    <xdr:pic>
      <xdr:nvPicPr>
        <xdr:cNvPr id="18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828236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1315</xdr:row>
      <xdr:rowOff>9525</xdr:rowOff>
    </xdr:from>
    <xdr:ext cx="123825" cy="123825"/>
    <xdr:pic>
      <xdr:nvPicPr>
        <xdr:cNvPr id="180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2974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1306</xdr:row>
      <xdr:rowOff>0</xdr:rowOff>
    </xdr:from>
    <xdr:ext cx="123825" cy="123825"/>
    <xdr:pic>
      <xdr:nvPicPr>
        <xdr:cNvPr id="181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80131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1281</xdr:row>
      <xdr:rowOff>9525</xdr:rowOff>
    </xdr:from>
    <xdr:ext cx="123825" cy="123825"/>
    <xdr:pic>
      <xdr:nvPicPr>
        <xdr:cNvPr id="18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494460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1306</xdr:row>
      <xdr:rowOff>0</xdr:rowOff>
    </xdr:from>
    <xdr:ext cx="123825" cy="123825"/>
    <xdr:pic>
      <xdr:nvPicPr>
        <xdr:cNvPr id="18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801319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1257</xdr:row>
      <xdr:rowOff>0</xdr:rowOff>
    </xdr:from>
    <xdr:ext cx="123825" cy="123825"/>
    <xdr:pic>
      <xdr:nvPicPr>
        <xdr:cNvPr id="181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82814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0</xdr:rowOff>
    </xdr:from>
    <xdr:ext cx="123825" cy="123825"/>
    <xdr:pic>
      <xdr:nvPicPr>
        <xdr:cNvPr id="181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2316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1307</xdr:row>
      <xdr:rowOff>9525</xdr:rowOff>
    </xdr:from>
    <xdr:ext cx="123825" cy="123825"/>
    <xdr:pic>
      <xdr:nvPicPr>
        <xdr:cNvPr id="181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786326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1257</xdr:row>
      <xdr:rowOff>9525</xdr:rowOff>
    </xdr:from>
    <xdr:ext cx="123825" cy="123825"/>
    <xdr:pic>
      <xdr:nvPicPr>
        <xdr:cNvPr id="181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8282368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1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1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1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2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3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4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4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4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999</xdr:row>
      <xdr:rowOff>0</xdr:rowOff>
    </xdr:from>
    <xdr:ext cx="123825" cy="123825"/>
    <xdr:pic>
      <xdr:nvPicPr>
        <xdr:cNvPr id="18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0234148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4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7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89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0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3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4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5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7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7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7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911</xdr:row>
      <xdr:rowOff>0</xdr:rowOff>
    </xdr:from>
    <xdr:ext cx="123825" cy="123825"/>
    <xdr:pic>
      <xdr:nvPicPr>
        <xdr:cNvPr id="19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9840" y="217932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467360</xdr:colOff>
      <xdr:row>0</xdr:row>
      <xdr:rowOff>101600</xdr:rowOff>
    </xdr:from>
    <xdr:to>
      <xdr:col>1</xdr:col>
      <xdr:colOff>1115060</xdr:colOff>
      <xdr:row>3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360" y="101600"/>
          <a:ext cx="3606800" cy="665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1546860</xdr:colOff>
      <xdr:row>0</xdr:row>
      <xdr:rowOff>22860</xdr:rowOff>
    </xdr:from>
    <xdr:to>
      <xdr:col>1</xdr:col>
      <xdr:colOff>1452880</xdr:colOff>
      <xdr:row>2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6860" y="22860"/>
          <a:ext cx="305562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ealer%20Tire\NewItemSetup\Merchandising%20New%20Mode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VEHICLE MODELS - OEM SKUS"/>
      <sheetName val="lists for drop down choices"/>
      <sheetName val="Future OEA's"/>
    </sheetNames>
    <sheetDataSet>
      <sheetData sheetId="0"/>
      <sheetData sheetId="1">
        <row r="3">
          <cell r="A3" t="str">
            <v>CADILLAC</v>
          </cell>
          <cell r="C3" t="str">
            <v>BFGOODRICH</v>
          </cell>
        </row>
        <row r="4">
          <cell r="C4" t="str">
            <v>BRIDGESTONE</v>
          </cell>
        </row>
        <row r="5">
          <cell r="C5" t="str">
            <v>CAVALIER</v>
          </cell>
        </row>
        <row r="6">
          <cell r="C6" t="str">
            <v>CONTINENTAL</v>
          </cell>
        </row>
        <row r="7">
          <cell r="C7" t="str">
            <v>MEDALIST</v>
          </cell>
        </row>
        <row r="8">
          <cell r="C8" t="str">
            <v>DUNLOP</v>
          </cell>
        </row>
        <row r="9">
          <cell r="C9" t="str">
            <v>KUMHO</v>
          </cell>
        </row>
        <row r="10">
          <cell r="C10" t="str">
            <v>FALKEN</v>
          </cell>
        </row>
        <row r="11">
          <cell r="C11" t="str">
            <v>FIRESTONE</v>
          </cell>
        </row>
        <row r="12">
          <cell r="C12" t="str">
            <v>GENERAL</v>
          </cell>
        </row>
        <row r="13">
          <cell r="C13" t="str">
            <v>GISLAVED</v>
          </cell>
        </row>
        <row r="14">
          <cell r="C14" t="str">
            <v>GOODYEAR</v>
          </cell>
        </row>
        <row r="15">
          <cell r="C15" t="str">
            <v>HANKOOK</v>
          </cell>
        </row>
        <row r="16">
          <cell r="C16" t="str">
            <v>MICHELIN</v>
          </cell>
        </row>
        <row r="17">
          <cell r="C17" t="str">
            <v>NEXEN</v>
          </cell>
        </row>
        <row r="18">
          <cell r="C18" t="str">
            <v>NITTO</v>
          </cell>
        </row>
        <row r="19">
          <cell r="C19" t="str">
            <v>PIRELLI</v>
          </cell>
        </row>
        <row r="20">
          <cell r="C20" t="str">
            <v>TOYO</v>
          </cell>
        </row>
        <row r="21">
          <cell r="C21" t="str">
            <v>UNIROYAL</v>
          </cell>
        </row>
        <row r="22">
          <cell r="C22" t="str">
            <v>YOKOHAMA</v>
          </cell>
        </row>
        <row r="23">
          <cell r="C23" t="str">
            <v>TBD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sa.small@conti-na.com" TargetMode="External"/><Relationship Id="rId1" Type="http://schemas.openxmlformats.org/officeDocument/2006/relationships/hyperlink" Target="mailto:lesa.small@conti-na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74"/>
  <sheetViews>
    <sheetView tabSelected="1" zoomScaleNormal="100" workbookViewId="0">
      <selection activeCell="F3" sqref="F3"/>
    </sheetView>
  </sheetViews>
  <sheetFormatPr defaultColWidth="14.7109375" defaultRowHeight="93" customHeight="1" x14ac:dyDescent="0.25"/>
  <cols>
    <col min="1" max="1" width="30.5703125" style="108" customWidth="1"/>
    <col min="2" max="2" width="26.28515625" style="107" customWidth="1"/>
    <col min="3" max="3" width="21.28515625" style="105" customWidth="1"/>
    <col min="4" max="4" width="19.28515625" style="106" customWidth="1"/>
    <col min="5" max="5" width="31" style="106" customWidth="1"/>
    <col min="6" max="24" width="14.7109375" style="105"/>
    <col min="25" max="25" width="14.7109375" style="105" hidden="1" customWidth="1"/>
    <col min="26" max="16384" width="14.7109375" style="105"/>
  </cols>
  <sheetData>
    <row r="1" spans="1:5" ht="93" customHeight="1" x14ac:dyDescent="0.2">
      <c r="A1" s="152"/>
      <c r="B1" s="153"/>
      <c r="C1" s="154"/>
      <c r="D1" s="153"/>
      <c r="E1" s="153"/>
    </row>
    <row r="2" spans="1:5" ht="15.75" x14ac:dyDescent="0.25">
      <c r="A2" s="151" t="s">
        <v>5666</v>
      </c>
      <c r="B2" s="150"/>
      <c r="C2" s="149"/>
      <c r="D2" s="148"/>
      <c r="E2" s="187" t="s">
        <v>5667</v>
      </c>
    </row>
    <row r="3" spans="1:5" s="147" customFormat="1" ht="20.25" x14ac:dyDescent="0.3">
      <c r="A3" s="190" t="s">
        <v>5745</v>
      </c>
      <c r="B3" s="191"/>
      <c r="C3" s="191"/>
      <c r="D3" s="191"/>
      <c r="E3" s="191"/>
    </row>
    <row r="4" spans="1:5" s="115" customFormat="1" ht="18" x14ac:dyDescent="0.25">
      <c r="A4" s="146" t="s">
        <v>5665</v>
      </c>
      <c r="B4" s="145" t="s">
        <v>5746</v>
      </c>
      <c r="C4" s="192"/>
      <c r="D4" s="193"/>
      <c r="E4" s="193"/>
    </row>
    <row r="5" spans="1:5" s="115" customFormat="1" ht="13.5" thickBot="1" x14ac:dyDescent="0.25">
      <c r="A5" s="133" t="s">
        <v>5664</v>
      </c>
      <c r="B5" s="143">
        <v>43191</v>
      </c>
      <c r="C5" s="144" t="s">
        <v>5663</v>
      </c>
      <c r="D5" s="143">
        <v>43921</v>
      </c>
      <c r="E5" s="142"/>
    </row>
    <row r="6" spans="1:5" s="115" customFormat="1" ht="13.5" thickBot="1" x14ac:dyDescent="0.25">
      <c r="A6" s="199"/>
      <c r="B6" s="200"/>
      <c r="C6" s="200"/>
      <c r="D6" s="200"/>
      <c r="E6" s="201"/>
    </row>
    <row r="7" spans="1:5" s="115" customFormat="1" ht="12.75" x14ac:dyDescent="0.2">
      <c r="A7" s="141" t="s">
        <v>5662</v>
      </c>
      <c r="B7" s="140"/>
      <c r="C7" s="140"/>
      <c r="D7" s="140"/>
      <c r="E7" s="140"/>
    </row>
    <row r="8" spans="1:5" s="115" customFormat="1" ht="12.75" x14ac:dyDescent="0.2">
      <c r="A8" s="133"/>
      <c r="B8" s="139"/>
      <c r="C8" s="128"/>
      <c r="D8" s="118"/>
      <c r="E8" s="118"/>
    </row>
    <row r="9" spans="1:5" s="115" customFormat="1" ht="13.5" thickBot="1" x14ac:dyDescent="0.25">
      <c r="A9" s="133"/>
      <c r="B9" s="138" t="s">
        <v>5661</v>
      </c>
      <c r="C9" s="128"/>
      <c r="D9" s="137" t="s">
        <v>5660</v>
      </c>
      <c r="E9" s="135"/>
    </row>
    <row r="10" spans="1:5" s="115" customFormat="1" ht="12.75" x14ac:dyDescent="0.2">
      <c r="A10" s="133"/>
      <c r="B10" s="182"/>
      <c r="C10" s="128"/>
      <c r="D10" s="183"/>
      <c r="E10" s="135"/>
    </row>
    <row r="11" spans="1:5" s="115" customFormat="1" ht="12.75" x14ac:dyDescent="0.2">
      <c r="A11" s="133" t="s">
        <v>5659</v>
      </c>
      <c r="B11" s="121" t="s">
        <v>5656</v>
      </c>
      <c r="C11" s="128"/>
      <c r="D11" s="156">
        <v>0.49</v>
      </c>
      <c r="E11" s="135"/>
    </row>
    <row r="12" spans="1:5" s="115" customFormat="1" ht="12.75" x14ac:dyDescent="0.2">
      <c r="A12" s="133"/>
      <c r="B12" s="136"/>
      <c r="C12" s="128"/>
      <c r="D12" s="131"/>
      <c r="E12" s="135"/>
    </row>
    <row r="13" spans="1:5" s="115" customFormat="1" ht="12.75" x14ac:dyDescent="0.2">
      <c r="A13" s="133" t="s">
        <v>5658</v>
      </c>
      <c r="B13" s="121" t="s">
        <v>5656</v>
      </c>
      <c r="C13" s="128"/>
      <c r="D13" s="156">
        <v>0.49</v>
      </c>
      <c r="E13" s="118"/>
    </row>
    <row r="14" spans="1:5" s="115" customFormat="1" ht="12.75" x14ac:dyDescent="0.2">
      <c r="A14" s="133"/>
      <c r="B14" s="121"/>
      <c r="C14" s="128"/>
      <c r="D14" s="131"/>
      <c r="E14" s="118"/>
    </row>
    <row r="15" spans="1:5" s="115" customFormat="1" ht="12.75" x14ac:dyDescent="0.2">
      <c r="A15" s="133" t="s">
        <v>5657</v>
      </c>
      <c r="B15" s="121" t="s">
        <v>5656</v>
      </c>
      <c r="C15" s="128"/>
      <c r="D15" s="156">
        <v>0.38</v>
      </c>
      <c r="E15" s="186" t="s">
        <v>5668</v>
      </c>
    </row>
    <row r="16" spans="1:5" s="115" customFormat="1" ht="12.75" x14ac:dyDescent="0.2">
      <c r="A16" s="133"/>
      <c r="B16" s="116"/>
      <c r="C16" s="134"/>
      <c r="D16" s="157"/>
      <c r="E16" s="184"/>
    </row>
    <row r="17" spans="1:6" s="115" customFormat="1" ht="25.5" x14ac:dyDescent="0.25">
      <c r="A17" s="133" t="s">
        <v>5655</v>
      </c>
      <c r="B17" s="116" t="s">
        <v>5656</v>
      </c>
      <c r="C17" s="155"/>
      <c r="D17" s="158">
        <v>0.57999999999999996</v>
      </c>
      <c r="E17" s="185" t="s">
        <v>5669</v>
      </c>
    </row>
    <row r="18" spans="1:6" s="115" customFormat="1" ht="12.75" x14ac:dyDescent="0.2">
      <c r="A18" s="133"/>
      <c r="B18" s="116"/>
      <c r="C18" s="128"/>
      <c r="E18" s="126"/>
      <c r="F18" s="116"/>
    </row>
    <row r="19" spans="1:6" s="115" customFormat="1" ht="15" x14ac:dyDescent="0.25">
      <c r="A19" s="176"/>
      <c r="E19" s="181"/>
      <c r="F19" s="116"/>
    </row>
    <row r="20" spans="1:6" s="115" customFormat="1" ht="15" x14ac:dyDescent="0.25">
      <c r="A20" s="176"/>
      <c r="E20" s="181"/>
      <c r="F20" s="116"/>
    </row>
    <row r="21" spans="1:6" s="130" customFormat="1" ht="12.75" x14ac:dyDescent="0.2">
      <c r="A21" s="132"/>
      <c r="B21" s="132"/>
      <c r="C21" s="132"/>
      <c r="D21" s="132"/>
      <c r="E21" s="132"/>
      <c r="F21" s="131"/>
    </row>
    <row r="22" spans="1:6" s="115" customFormat="1" ht="13.5" thickBot="1" x14ac:dyDescent="0.25">
      <c r="D22" s="118"/>
      <c r="E22" s="126"/>
      <c r="F22" s="116"/>
    </row>
    <row r="23" spans="1:6" s="115" customFormat="1" ht="15" x14ac:dyDescent="0.2">
      <c r="B23" s="194" t="s">
        <v>5670</v>
      </c>
      <c r="C23" s="195"/>
      <c r="D23" s="196"/>
      <c r="E23" s="126"/>
      <c r="F23" s="116"/>
    </row>
    <row r="24" spans="1:6" s="122" customFormat="1" ht="15" x14ac:dyDescent="0.25">
      <c r="B24" s="178" t="s">
        <v>5671</v>
      </c>
      <c r="C24" s="177" t="s">
        <v>5674</v>
      </c>
      <c r="D24" s="179" t="s">
        <v>5675</v>
      </c>
      <c r="E24" s="124"/>
      <c r="F24" s="123"/>
    </row>
    <row r="25" spans="1:6" s="115" customFormat="1" ht="15" x14ac:dyDescent="0.25">
      <c r="B25" s="178" t="s">
        <v>5672</v>
      </c>
      <c r="C25" s="197" t="s">
        <v>5676</v>
      </c>
      <c r="D25" s="198"/>
      <c r="E25" s="117"/>
      <c r="F25" s="116"/>
    </row>
    <row r="26" spans="1:6" s="115" customFormat="1" ht="15.75" thickBot="1" x14ac:dyDescent="0.3">
      <c r="B26" s="180" t="s">
        <v>5673</v>
      </c>
      <c r="C26" s="188">
        <v>0.08</v>
      </c>
      <c r="D26" s="189"/>
      <c r="E26" s="117"/>
      <c r="F26" s="116"/>
    </row>
    <row r="27" spans="1:6" ht="15" x14ac:dyDescent="0.2">
      <c r="A27" s="113"/>
      <c r="E27" s="114"/>
      <c r="F27" s="109"/>
    </row>
    <row r="28" spans="1:6" ht="15" x14ac:dyDescent="0.2">
      <c r="A28" s="113"/>
    </row>
    <row r="29" spans="1:6" ht="12.75" x14ac:dyDescent="0.2">
      <c r="A29" s="129" t="s">
        <v>5654</v>
      </c>
      <c r="B29" s="128"/>
      <c r="C29" s="127"/>
    </row>
    <row r="30" spans="1:6" ht="12.75" x14ac:dyDescent="0.2">
      <c r="A30" s="120" t="s">
        <v>5653</v>
      </c>
      <c r="B30" s="121"/>
      <c r="C30" s="121"/>
    </row>
    <row r="31" spans="1:6" ht="12.75" x14ac:dyDescent="0.2">
      <c r="A31" s="120" t="s">
        <v>5652</v>
      </c>
      <c r="B31" s="125"/>
      <c r="C31" s="125"/>
    </row>
    <row r="32" spans="1:6" ht="12.75" x14ac:dyDescent="0.2">
      <c r="A32" s="120" t="s">
        <v>5651</v>
      </c>
      <c r="B32" s="121"/>
      <c r="C32" s="121"/>
    </row>
    <row r="33" spans="1:6" ht="12.75" x14ac:dyDescent="0.2">
      <c r="A33" s="120" t="s">
        <v>5650</v>
      </c>
      <c r="B33" s="119"/>
      <c r="C33" s="115"/>
      <c r="D33" s="110"/>
    </row>
    <row r="34" spans="1:6" ht="93" customHeight="1" x14ac:dyDescent="0.25">
      <c r="B34" s="111"/>
      <c r="C34" s="109"/>
      <c r="D34" s="110"/>
      <c r="E34" s="112"/>
    </row>
    <row r="35" spans="1:6" ht="93" customHeight="1" x14ac:dyDescent="0.25">
      <c r="B35" s="111"/>
      <c r="C35" s="109"/>
      <c r="D35" s="110"/>
      <c r="E35" s="112"/>
      <c r="F35" s="109"/>
    </row>
    <row r="36" spans="1:6" ht="93" customHeight="1" x14ac:dyDescent="0.25">
      <c r="B36" s="111"/>
      <c r="C36" s="109"/>
      <c r="D36" s="110"/>
      <c r="E36" s="112"/>
      <c r="F36" s="109"/>
    </row>
    <row r="37" spans="1:6" ht="93" customHeight="1" x14ac:dyDescent="0.25">
      <c r="B37" s="111"/>
      <c r="C37" s="109"/>
      <c r="D37" s="110"/>
      <c r="E37" s="112"/>
      <c r="F37" s="109"/>
    </row>
    <row r="38" spans="1:6" ht="93" customHeight="1" x14ac:dyDescent="0.25">
      <c r="B38" s="111"/>
      <c r="C38" s="109"/>
      <c r="D38" s="110"/>
      <c r="E38" s="112"/>
      <c r="F38" s="109"/>
    </row>
    <row r="39" spans="1:6" ht="93" customHeight="1" x14ac:dyDescent="0.25">
      <c r="B39" s="111"/>
      <c r="C39" s="109"/>
      <c r="D39" s="110"/>
      <c r="E39" s="112"/>
      <c r="F39" s="109"/>
    </row>
    <row r="40" spans="1:6" ht="93" customHeight="1" x14ac:dyDescent="0.25">
      <c r="B40" s="111"/>
      <c r="C40" s="109"/>
      <c r="D40" s="110"/>
      <c r="E40" s="112"/>
      <c r="F40" s="109"/>
    </row>
    <row r="41" spans="1:6" ht="93" customHeight="1" x14ac:dyDescent="0.25">
      <c r="B41" s="111"/>
      <c r="C41" s="109"/>
      <c r="D41" s="110"/>
      <c r="E41" s="112"/>
      <c r="F41" s="109"/>
    </row>
    <row r="42" spans="1:6" ht="93" customHeight="1" x14ac:dyDescent="0.25">
      <c r="B42" s="111"/>
      <c r="C42" s="109"/>
      <c r="D42" s="110"/>
      <c r="E42" s="112"/>
      <c r="F42" s="109"/>
    </row>
    <row r="43" spans="1:6" ht="93" customHeight="1" x14ac:dyDescent="0.25">
      <c r="B43" s="111"/>
      <c r="C43" s="109"/>
      <c r="D43" s="110"/>
      <c r="E43" s="110"/>
      <c r="F43" s="109"/>
    </row>
    <row r="44" spans="1:6" ht="93" customHeight="1" x14ac:dyDescent="0.25">
      <c r="B44" s="111"/>
      <c r="C44" s="109"/>
      <c r="D44" s="110"/>
      <c r="E44" s="110"/>
      <c r="F44" s="109"/>
    </row>
    <row r="45" spans="1:6" ht="93" customHeight="1" x14ac:dyDescent="0.25">
      <c r="B45" s="111"/>
      <c r="C45" s="109"/>
      <c r="D45" s="110"/>
      <c r="E45" s="110"/>
      <c r="F45" s="109"/>
    </row>
    <row r="46" spans="1:6" ht="93" customHeight="1" x14ac:dyDescent="0.25">
      <c r="B46" s="111"/>
      <c r="C46" s="109"/>
      <c r="D46" s="110"/>
      <c r="E46" s="110"/>
      <c r="F46" s="109"/>
    </row>
    <row r="47" spans="1:6" ht="93" customHeight="1" x14ac:dyDescent="0.25">
      <c r="B47" s="111"/>
      <c r="C47" s="109"/>
      <c r="D47" s="110"/>
      <c r="E47" s="110"/>
      <c r="F47" s="109"/>
    </row>
    <row r="48" spans="1:6" ht="93" customHeight="1" x14ac:dyDescent="0.25">
      <c r="B48" s="111"/>
      <c r="C48" s="109"/>
      <c r="D48" s="110"/>
      <c r="E48" s="110"/>
      <c r="F48" s="109"/>
    </row>
    <row r="49" spans="2:6" ht="93" customHeight="1" x14ac:dyDescent="0.25">
      <c r="B49" s="111"/>
      <c r="C49" s="109"/>
      <c r="D49" s="110"/>
      <c r="E49" s="110"/>
      <c r="F49" s="109"/>
    </row>
    <row r="50" spans="2:6" ht="93" customHeight="1" x14ac:dyDescent="0.25">
      <c r="B50" s="111"/>
      <c r="C50" s="109"/>
      <c r="D50" s="110"/>
      <c r="E50" s="110"/>
      <c r="F50" s="109"/>
    </row>
    <row r="51" spans="2:6" ht="93" customHeight="1" x14ac:dyDescent="0.25">
      <c r="B51" s="111"/>
      <c r="C51" s="109"/>
      <c r="D51" s="110"/>
      <c r="E51" s="110"/>
      <c r="F51" s="109"/>
    </row>
    <row r="52" spans="2:6" ht="93" customHeight="1" x14ac:dyDescent="0.25">
      <c r="E52" s="110"/>
      <c r="F52" s="109"/>
    </row>
    <row r="53" spans="2:6" ht="93" customHeight="1" x14ac:dyDescent="0.25">
      <c r="F53" s="109"/>
    </row>
    <row r="2474" spans="25:25" ht="93" customHeight="1" x14ac:dyDescent="0.25">
      <c r="Y2474" s="105" t="s">
        <v>5649</v>
      </c>
    </row>
    <row r="2475" spans="25:25" ht="93" customHeight="1" x14ac:dyDescent="0.25">
      <c r="Y2475" s="105" t="s">
        <v>3194</v>
      </c>
    </row>
    <row r="2476" spans="25:25" ht="93" customHeight="1" x14ac:dyDescent="0.25">
      <c r="Y2476" s="105" t="s">
        <v>3190</v>
      </c>
    </row>
    <row r="2477" spans="25:25" ht="93" customHeight="1" x14ac:dyDescent="0.25">
      <c r="Y2477" s="105" t="s">
        <v>3188</v>
      </c>
    </row>
    <row r="2478" spans="25:25" ht="93" customHeight="1" x14ac:dyDescent="0.25">
      <c r="Y2478" s="105" t="s">
        <v>5648</v>
      </c>
    </row>
    <row r="2479" spans="25:25" ht="93" customHeight="1" x14ac:dyDescent="0.25">
      <c r="Y2479" s="105" t="s">
        <v>5647</v>
      </c>
    </row>
    <row r="2480" spans="25:25" ht="93" customHeight="1" x14ac:dyDescent="0.25">
      <c r="Y2480" s="105" t="s">
        <v>5646</v>
      </c>
    </row>
    <row r="2481" spans="25:25" ht="93" customHeight="1" x14ac:dyDescent="0.25">
      <c r="Y2481" s="105" t="s">
        <v>5645</v>
      </c>
    </row>
    <row r="2482" spans="25:25" ht="93" customHeight="1" x14ac:dyDescent="0.25">
      <c r="Y2482" s="105" t="s">
        <v>5644</v>
      </c>
    </row>
    <row r="2483" spans="25:25" ht="93" customHeight="1" x14ac:dyDescent="0.25">
      <c r="Y2483" s="105" t="s">
        <v>5643</v>
      </c>
    </row>
    <row r="2484" spans="25:25" ht="93" customHeight="1" x14ac:dyDescent="0.25">
      <c r="Y2484" s="105" t="s">
        <v>5642</v>
      </c>
    </row>
    <row r="2485" spans="25:25" ht="93" customHeight="1" x14ac:dyDescent="0.25">
      <c r="Y2485" s="105" t="s">
        <v>5641</v>
      </c>
    </row>
    <row r="2486" spans="25:25" ht="93" customHeight="1" x14ac:dyDescent="0.25">
      <c r="Y2486" s="105" t="s">
        <v>5640</v>
      </c>
    </row>
    <row r="2487" spans="25:25" ht="93" customHeight="1" x14ac:dyDescent="0.25">
      <c r="Y2487" s="105" t="s">
        <v>5639</v>
      </c>
    </row>
    <row r="2488" spans="25:25" ht="93" customHeight="1" x14ac:dyDescent="0.25">
      <c r="Y2488" s="105" t="s">
        <v>5638</v>
      </c>
    </row>
    <row r="2489" spans="25:25" ht="93" customHeight="1" x14ac:dyDescent="0.25">
      <c r="Y2489" s="105" t="s">
        <v>5637</v>
      </c>
    </row>
    <row r="2490" spans="25:25" ht="93" customHeight="1" x14ac:dyDescent="0.25">
      <c r="Y2490" s="105" t="s">
        <v>5636</v>
      </c>
    </row>
    <row r="2491" spans="25:25" ht="93" customHeight="1" x14ac:dyDescent="0.25">
      <c r="Y2491" s="105" t="s">
        <v>5635</v>
      </c>
    </row>
    <row r="2492" spans="25:25" ht="93" customHeight="1" x14ac:dyDescent="0.25">
      <c r="Y2492" s="105" t="s">
        <v>5634</v>
      </c>
    </row>
    <row r="2493" spans="25:25" ht="93" customHeight="1" x14ac:dyDescent="0.25">
      <c r="Y2493" s="105" t="s">
        <v>5633</v>
      </c>
    </row>
    <row r="2494" spans="25:25" ht="93" customHeight="1" x14ac:dyDescent="0.25">
      <c r="Y2494" s="105" t="s">
        <v>5632</v>
      </c>
    </row>
    <row r="2495" spans="25:25" ht="93" customHeight="1" x14ac:dyDescent="0.25">
      <c r="Y2495" s="105" t="s">
        <v>5631</v>
      </c>
    </row>
    <row r="2496" spans="25:25" ht="93" customHeight="1" x14ac:dyDescent="0.25">
      <c r="Y2496" s="105" t="s">
        <v>5630</v>
      </c>
    </row>
    <row r="2497" spans="25:25" ht="93" customHeight="1" x14ac:dyDescent="0.25">
      <c r="Y2497" s="105" t="s">
        <v>5629</v>
      </c>
    </row>
    <row r="2498" spans="25:25" ht="93" customHeight="1" x14ac:dyDescent="0.25">
      <c r="Y2498" s="105" t="s">
        <v>5628</v>
      </c>
    </row>
    <row r="2499" spans="25:25" ht="93" customHeight="1" x14ac:dyDescent="0.25">
      <c r="Y2499" s="105" t="s">
        <v>5627</v>
      </c>
    </row>
    <row r="2500" spans="25:25" ht="93" customHeight="1" x14ac:dyDescent="0.25">
      <c r="Y2500" s="105" t="s">
        <v>2898</v>
      </c>
    </row>
    <row r="2501" spans="25:25" ht="93" customHeight="1" x14ac:dyDescent="0.25">
      <c r="Y2501" s="105" t="s">
        <v>5626</v>
      </c>
    </row>
    <row r="2502" spans="25:25" ht="93" customHeight="1" x14ac:dyDescent="0.25">
      <c r="Y2502" s="105" t="s">
        <v>5625</v>
      </c>
    </row>
    <row r="2503" spans="25:25" ht="93" customHeight="1" x14ac:dyDescent="0.25">
      <c r="Y2503" s="105" t="s">
        <v>5624</v>
      </c>
    </row>
    <row r="2504" spans="25:25" ht="93" customHeight="1" x14ac:dyDescent="0.25">
      <c r="Y2504" s="105" t="s">
        <v>5623</v>
      </c>
    </row>
    <row r="2505" spans="25:25" ht="93" customHeight="1" x14ac:dyDescent="0.25">
      <c r="Y2505" s="105" t="s">
        <v>5622</v>
      </c>
    </row>
    <row r="2506" spans="25:25" ht="93" customHeight="1" x14ac:dyDescent="0.25">
      <c r="Y2506" s="105" t="s">
        <v>2896</v>
      </c>
    </row>
    <row r="2507" spans="25:25" ht="93" customHeight="1" x14ac:dyDescent="0.25">
      <c r="Y2507" s="105" t="s">
        <v>5621</v>
      </c>
    </row>
    <row r="2508" spans="25:25" ht="93" customHeight="1" x14ac:dyDescent="0.25">
      <c r="Y2508" s="105" t="s">
        <v>5620</v>
      </c>
    </row>
    <row r="2509" spans="25:25" ht="93" customHeight="1" x14ac:dyDescent="0.25">
      <c r="Y2509" s="105" t="s">
        <v>5619</v>
      </c>
    </row>
    <row r="2510" spans="25:25" ht="93" customHeight="1" x14ac:dyDescent="0.25">
      <c r="Y2510" s="105" t="s">
        <v>5618</v>
      </c>
    </row>
    <row r="2511" spans="25:25" ht="93" customHeight="1" x14ac:dyDescent="0.25">
      <c r="Y2511" s="105" t="s">
        <v>5617</v>
      </c>
    </row>
    <row r="2512" spans="25:25" ht="93" customHeight="1" x14ac:dyDescent="0.25">
      <c r="Y2512" s="105" t="s">
        <v>5616</v>
      </c>
    </row>
    <row r="2513" spans="25:25" ht="93" customHeight="1" x14ac:dyDescent="0.25">
      <c r="Y2513" s="105" t="s">
        <v>5615</v>
      </c>
    </row>
    <row r="2514" spans="25:25" ht="93" customHeight="1" x14ac:dyDescent="0.25">
      <c r="Y2514" s="105" t="s">
        <v>5614</v>
      </c>
    </row>
    <row r="2515" spans="25:25" ht="93" customHeight="1" x14ac:dyDescent="0.25">
      <c r="Y2515" s="105" t="s">
        <v>5613</v>
      </c>
    </row>
    <row r="2516" spans="25:25" ht="93" customHeight="1" x14ac:dyDescent="0.25">
      <c r="Y2516" s="105" t="s">
        <v>5612</v>
      </c>
    </row>
    <row r="2517" spans="25:25" ht="93" customHeight="1" x14ac:dyDescent="0.25">
      <c r="Y2517" s="105" t="s">
        <v>5611</v>
      </c>
    </row>
    <row r="2518" spans="25:25" ht="93" customHeight="1" x14ac:dyDescent="0.25">
      <c r="Y2518" s="105" t="s">
        <v>5610</v>
      </c>
    </row>
    <row r="2519" spans="25:25" ht="93" customHeight="1" x14ac:dyDescent="0.25">
      <c r="Y2519" s="105" t="s">
        <v>5609</v>
      </c>
    </row>
    <row r="2520" spans="25:25" ht="93" customHeight="1" x14ac:dyDescent="0.25">
      <c r="Y2520" s="105" t="s">
        <v>5608</v>
      </c>
    </row>
    <row r="2521" spans="25:25" ht="93" customHeight="1" x14ac:dyDescent="0.25">
      <c r="Y2521" s="105" t="s">
        <v>5607</v>
      </c>
    </row>
    <row r="2522" spans="25:25" ht="93" customHeight="1" x14ac:dyDescent="0.25">
      <c r="Y2522" s="105" t="s">
        <v>5606</v>
      </c>
    </row>
    <row r="2523" spans="25:25" ht="93" customHeight="1" x14ac:dyDescent="0.25">
      <c r="Y2523" s="105" t="s">
        <v>5605</v>
      </c>
    </row>
    <row r="2524" spans="25:25" ht="93" customHeight="1" x14ac:dyDescent="0.25">
      <c r="Y2524" s="105" t="s">
        <v>5604</v>
      </c>
    </row>
    <row r="2525" spans="25:25" ht="93" customHeight="1" x14ac:dyDescent="0.25">
      <c r="Y2525" s="105" t="s">
        <v>5603</v>
      </c>
    </row>
    <row r="2526" spans="25:25" ht="93" customHeight="1" x14ac:dyDescent="0.25">
      <c r="Y2526" s="105" t="s">
        <v>5602</v>
      </c>
    </row>
    <row r="2527" spans="25:25" ht="93" customHeight="1" x14ac:dyDescent="0.25">
      <c r="Y2527" s="105" t="s">
        <v>5601</v>
      </c>
    </row>
    <row r="2528" spans="25:25" ht="93" customHeight="1" x14ac:dyDescent="0.25">
      <c r="Y2528" s="105" t="s">
        <v>5600</v>
      </c>
    </row>
    <row r="2529" spans="25:25" ht="93" customHeight="1" x14ac:dyDescent="0.25">
      <c r="Y2529" s="105" t="s">
        <v>5599</v>
      </c>
    </row>
    <row r="2530" spans="25:25" ht="93" customHeight="1" x14ac:dyDescent="0.25">
      <c r="Y2530" s="105" t="s">
        <v>5598</v>
      </c>
    </row>
    <row r="2531" spans="25:25" ht="93" customHeight="1" x14ac:dyDescent="0.25">
      <c r="Y2531" s="105" t="s">
        <v>5597</v>
      </c>
    </row>
    <row r="2532" spans="25:25" ht="93" customHeight="1" x14ac:dyDescent="0.25">
      <c r="Y2532" s="105" t="s">
        <v>5596</v>
      </c>
    </row>
    <row r="2533" spans="25:25" ht="93" customHeight="1" x14ac:dyDescent="0.25">
      <c r="Y2533" s="105" t="s">
        <v>5595</v>
      </c>
    </row>
    <row r="2534" spans="25:25" ht="93" customHeight="1" x14ac:dyDescent="0.25">
      <c r="Y2534" s="105" t="s">
        <v>5594</v>
      </c>
    </row>
    <row r="2535" spans="25:25" ht="93" customHeight="1" x14ac:dyDescent="0.25">
      <c r="Y2535" s="105" t="s">
        <v>5593</v>
      </c>
    </row>
    <row r="2536" spans="25:25" ht="93" customHeight="1" x14ac:dyDescent="0.25">
      <c r="Y2536" s="105" t="s">
        <v>5592</v>
      </c>
    </row>
    <row r="2537" spans="25:25" ht="93" customHeight="1" x14ac:dyDescent="0.25">
      <c r="Y2537" s="105" t="s">
        <v>5591</v>
      </c>
    </row>
    <row r="2538" spans="25:25" ht="93" customHeight="1" x14ac:dyDescent="0.25">
      <c r="Y2538" s="105" t="s">
        <v>5590</v>
      </c>
    </row>
    <row r="2539" spans="25:25" ht="93" customHeight="1" x14ac:dyDescent="0.25">
      <c r="Y2539" s="105" t="s">
        <v>5589</v>
      </c>
    </row>
    <row r="2540" spans="25:25" ht="93" customHeight="1" x14ac:dyDescent="0.25">
      <c r="Y2540" s="105" t="s">
        <v>5588</v>
      </c>
    </row>
    <row r="2541" spans="25:25" ht="93" customHeight="1" x14ac:dyDescent="0.25">
      <c r="Y2541" s="105" t="s">
        <v>5587</v>
      </c>
    </row>
    <row r="2542" spans="25:25" ht="93" customHeight="1" x14ac:dyDescent="0.25">
      <c r="Y2542" s="105" t="s">
        <v>5586</v>
      </c>
    </row>
    <row r="2543" spans="25:25" ht="93" customHeight="1" x14ac:dyDescent="0.25">
      <c r="Y2543" s="105" t="s">
        <v>5585</v>
      </c>
    </row>
    <row r="2544" spans="25:25" ht="93" customHeight="1" x14ac:dyDescent="0.25">
      <c r="Y2544" s="105" t="s">
        <v>5584</v>
      </c>
    </row>
    <row r="2545" spans="25:25" ht="93" customHeight="1" x14ac:dyDescent="0.25">
      <c r="Y2545" s="105" t="s">
        <v>5583</v>
      </c>
    </row>
    <row r="2546" spans="25:25" ht="93" customHeight="1" x14ac:dyDescent="0.25">
      <c r="Y2546" s="105" t="s">
        <v>2893</v>
      </c>
    </row>
    <row r="2547" spans="25:25" ht="93" customHeight="1" x14ac:dyDescent="0.25">
      <c r="Y2547" s="105" t="s">
        <v>2891</v>
      </c>
    </row>
    <row r="2548" spans="25:25" ht="93" customHeight="1" x14ac:dyDescent="0.25">
      <c r="Y2548" s="105" t="s">
        <v>5582</v>
      </c>
    </row>
    <row r="2549" spans="25:25" ht="93" customHeight="1" x14ac:dyDescent="0.25">
      <c r="Y2549" s="105" t="s">
        <v>5581</v>
      </c>
    </row>
    <row r="2550" spans="25:25" ht="93" customHeight="1" x14ac:dyDescent="0.25">
      <c r="Y2550" s="105" t="s">
        <v>5580</v>
      </c>
    </row>
    <row r="2551" spans="25:25" ht="93" customHeight="1" x14ac:dyDescent="0.25">
      <c r="Y2551" s="105" t="s">
        <v>5579</v>
      </c>
    </row>
    <row r="2552" spans="25:25" ht="93" customHeight="1" x14ac:dyDescent="0.25">
      <c r="Y2552" s="105" t="s">
        <v>5578</v>
      </c>
    </row>
    <row r="2553" spans="25:25" ht="93" customHeight="1" x14ac:dyDescent="0.25">
      <c r="Y2553" s="105" t="s">
        <v>2889</v>
      </c>
    </row>
    <row r="2554" spans="25:25" ht="93" customHeight="1" x14ac:dyDescent="0.25">
      <c r="Y2554" s="105" t="s">
        <v>5577</v>
      </c>
    </row>
    <row r="2555" spans="25:25" ht="93" customHeight="1" x14ac:dyDescent="0.25">
      <c r="Y2555" s="105" t="s">
        <v>5576</v>
      </c>
    </row>
    <row r="2556" spans="25:25" ht="93" customHeight="1" x14ac:dyDescent="0.25">
      <c r="Y2556" s="105" t="s">
        <v>5575</v>
      </c>
    </row>
    <row r="2557" spans="25:25" ht="93" customHeight="1" x14ac:dyDescent="0.25">
      <c r="Y2557" s="105" t="s">
        <v>5574</v>
      </c>
    </row>
    <row r="2558" spans="25:25" ht="93" customHeight="1" x14ac:dyDescent="0.25">
      <c r="Y2558" s="105" t="s">
        <v>5573</v>
      </c>
    </row>
    <row r="2559" spans="25:25" ht="93" customHeight="1" x14ac:dyDescent="0.25">
      <c r="Y2559" s="105" t="s">
        <v>5572</v>
      </c>
    </row>
    <row r="2560" spans="25:25" ht="93" customHeight="1" x14ac:dyDescent="0.25">
      <c r="Y2560" s="105" t="s">
        <v>5571</v>
      </c>
    </row>
    <row r="2561" spans="25:25" ht="93" customHeight="1" x14ac:dyDescent="0.25">
      <c r="Y2561" s="105" t="s">
        <v>5570</v>
      </c>
    </row>
    <row r="2562" spans="25:25" ht="93" customHeight="1" x14ac:dyDescent="0.25">
      <c r="Y2562" s="105" t="s">
        <v>5569</v>
      </c>
    </row>
    <row r="2563" spans="25:25" ht="93" customHeight="1" x14ac:dyDescent="0.25">
      <c r="Y2563" s="105" t="s">
        <v>5568</v>
      </c>
    </row>
    <row r="2564" spans="25:25" ht="93" customHeight="1" x14ac:dyDescent="0.25">
      <c r="Y2564" s="105" t="s">
        <v>5567</v>
      </c>
    </row>
    <row r="2565" spans="25:25" ht="93" customHeight="1" x14ac:dyDescent="0.25">
      <c r="Y2565" s="105" t="s">
        <v>3184</v>
      </c>
    </row>
    <row r="2566" spans="25:25" ht="93" customHeight="1" x14ac:dyDescent="0.25">
      <c r="Y2566" s="105" t="s">
        <v>3182</v>
      </c>
    </row>
    <row r="2567" spans="25:25" ht="93" customHeight="1" x14ac:dyDescent="0.25">
      <c r="Y2567" s="105" t="s">
        <v>5566</v>
      </c>
    </row>
    <row r="2568" spans="25:25" ht="93" customHeight="1" x14ac:dyDescent="0.25">
      <c r="Y2568" s="105" t="s">
        <v>5565</v>
      </c>
    </row>
    <row r="2569" spans="25:25" ht="93" customHeight="1" x14ac:dyDescent="0.25">
      <c r="Y2569" s="105" t="s">
        <v>3180</v>
      </c>
    </row>
    <row r="2570" spans="25:25" ht="93" customHeight="1" x14ac:dyDescent="0.25">
      <c r="Y2570" s="105" t="s">
        <v>5564</v>
      </c>
    </row>
    <row r="2571" spans="25:25" ht="93" customHeight="1" x14ac:dyDescent="0.25">
      <c r="Y2571" s="105" t="s">
        <v>5563</v>
      </c>
    </row>
    <row r="2572" spans="25:25" ht="93" customHeight="1" x14ac:dyDescent="0.25">
      <c r="Y2572" s="105" t="s">
        <v>5562</v>
      </c>
    </row>
    <row r="2573" spans="25:25" ht="93" customHeight="1" x14ac:dyDescent="0.25">
      <c r="Y2573" s="105" t="s">
        <v>5561</v>
      </c>
    </row>
    <row r="2574" spans="25:25" ht="93" customHeight="1" x14ac:dyDescent="0.25">
      <c r="Y2574" s="105" t="s">
        <v>5560</v>
      </c>
    </row>
    <row r="2575" spans="25:25" ht="93" customHeight="1" x14ac:dyDescent="0.25">
      <c r="Y2575" s="105" t="s">
        <v>5559</v>
      </c>
    </row>
    <row r="2576" spans="25:25" ht="93" customHeight="1" x14ac:dyDescent="0.25">
      <c r="Y2576" s="105" t="s">
        <v>5558</v>
      </c>
    </row>
    <row r="2577" spans="25:25" ht="93" customHeight="1" x14ac:dyDescent="0.25">
      <c r="Y2577" s="105" t="s">
        <v>5557</v>
      </c>
    </row>
    <row r="2578" spans="25:25" ht="93" customHeight="1" x14ac:dyDescent="0.25">
      <c r="Y2578" s="105" t="s">
        <v>5556</v>
      </c>
    </row>
    <row r="2579" spans="25:25" ht="93" customHeight="1" x14ac:dyDescent="0.25">
      <c r="Y2579" s="105" t="s">
        <v>3174</v>
      </c>
    </row>
    <row r="2580" spans="25:25" ht="93" customHeight="1" x14ac:dyDescent="0.25">
      <c r="Y2580" s="105" t="s">
        <v>5555</v>
      </c>
    </row>
    <row r="2581" spans="25:25" ht="93" customHeight="1" x14ac:dyDescent="0.25">
      <c r="Y2581" s="105" t="s">
        <v>5554</v>
      </c>
    </row>
    <row r="2582" spans="25:25" ht="93" customHeight="1" x14ac:dyDescent="0.25">
      <c r="Y2582" s="105" t="s">
        <v>3172</v>
      </c>
    </row>
    <row r="2583" spans="25:25" ht="93" customHeight="1" x14ac:dyDescent="0.25">
      <c r="Y2583" s="105" t="s">
        <v>3170</v>
      </c>
    </row>
    <row r="2584" spans="25:25" ht="93" customHeight="1" x14ac:dyDescent="0.25">
      <c r="Y2584" s="105" t="s">
        <v>3168</v>
      </c>
    </row>
    <row r="2585" spans="25:25" ht="93" customHeight="1" x14ac:dyDescent="0.25">
      <c r="Y2585" s="105" t="s">
        <v>3166</v>
      </c>
    </row>
    <row r="2586" spans="25:25" ht="93" customHeight="1" x14ac:dyDescent="0.25">
      <c r="Y2586" s="105" t="s">
        <v>3164</v>
      </c>
    </row>
    <row r="2587" spans="25:25" ht="93" customHeight="1" x14ac:dyDescent="0.25">
      <c r="Y2587" s="105" t="s">
        <v>2941</v>
      </c>
    </row>
    <row r="2588" spans="25:25" ht="93" customHeight="1" x14ac:dyDescent="0.25">
      <c r="Y2588" s="105" t="s">
        <v>5553</v>
      </c>
    </row>
    <row r="2589" spans="25:25" ht="93" customHeight="1" x14ac:dyDescent="0.25">
      <c r="Y2589" s="105" t="s">
        <v>5552</v>
      </c>
    </row>
    <row r="2590" spans="25:25" ht="93" customHeight="1" x14ac:dyDescent="0.25">
      <c r="Y2590" s="105" t="s">
        <v>5551</v>
      </c>
    </row>
    <row r="2591" spans="25:25" ht="93" customHeight="1" x14ac:dyDescent="0.25">
      <c r="Y2591" s="105" t="s">
        <v>5550</v>
      </c>
    </row>
    <row r="2592" spans="25:25" ht="93" customHeight="1" x14ac:dyDescent="0.25">
      <c r="Y2592" s="105" t="s">
        <v>5549</v>
      </c>
    </row>
    <row r="2593" spans="25:25" ht="93" customHeight="1" x14ac:dyDescent="0.25">
      <c r="Y2593" s="105" t="s">
        <v>5548</v>
      </c>
    </row>
    <row r="2594" spans="25:25" ht="93" customHeight="1" x14ac:dyDescent="0.25">
      <c r="Y2594" s="105" t="s">
        <v>5547</v>
      </c>
    </row>
    <row r="2595" spans="25:25" ht="93" customHeight="1" x14ac:dyDescent="0.25">
      <c r="Y2595" s="105" t="s">
        <v>3160</v>
      </c>
    </row>
    <row r="2596" spans="25:25" ht="93" customHeight="1" x14ac:dyDescent="0.25">
      <c r="Y2596" s="105" t="s">
        <v>3158</v>
      </c>
    </row>
    <row r="2597" spans="25:25" ht="93" customHeight="1" x14ac:dyDescent="0.25">
      <c r="Y2597" s="105" t="s">
        <v>3156</v>
      </c>
    </row>
    <row r="2598" spans="25:25" ht="93" customHeight="1" x14ac:dyDescent="0.25">
      <c r="Y2598" s="105" t="s">
        <v>5546</v>
      </c>
    </row>
    <row r="2599" spans="25:25" ht="93" customHeight="1" x14ac:dyDescent="0.25">
      <c r="Y2599" s="105" t="s">
        <v>5545</v>
      </c>
    </row>
    <row r="2600" spans="25:25" ht="93" customHeight="1" x14ac:dyDescent="0.25">
      <c r="Y2600" s="105" t="s">
        <v>5544</v>
      </c>
    </row>
    <row r="2601" spans="25:25" ht="93" customHeight="1" x14ac:dyDescent="0.25">
      <c r="Y2601" s="105" t="s">
        <v>5543</v>
      </c>
    </row>
    <row r="2602" spans="25:25" ht="93" customHeight="1" x14ac:dyDescent="0.25">
      <c r="Y2602" s="105" t="s">
        <v>5542</v>
      </c>
    </row>
    <row r="2603" spans="25:25" ht="93" customHeight="1" x14ac:dyDescent="0.25">
      <c r="Y2603" s="105" t="s">
        <v>5541</v>
      </c>
    </row>
    <row r="2604" spans="25:25" ht="93" customHeight="1" x14ac:dyDescent="0.25">
      <c r="Y2604" s="105" t="s">
        <v>5540</v>
      </c>
    </row>
    <row r="2605" spans="25:25" ht="93" customHeight="1" x14ac:dyDescent="0.25">
      <c r="Y2605" s="105" t="s">
        <v>5539</v>
      </c>
    </row>
    <row r="2606" spans="25:25" ht="93" customHeight="1" x14ac:dyDescent="0.25">
      <c r="Y2606" s="105" t="s">
        <v>3152</v>
      </c>
    </row>
    <row r="2607" spans="25:25" ht="93" customHeight="1" x14ac:dyDescent="0.25">
      <c r="Y2607" s="105" t="s">
        <v>3149</v>
      </c>
    </row>
    <row r="2608" spans="25:25" ht="93" customHeight="1" x14ac:dyDescent="0.25">
      <c r="Y2608" s="105" t="s">
        <v>5538</v>
      </c>
    </row>
    <row r="2609" spans="25:25" ht="93" customHeight="1" x14ac:dyDescent="0.25">
      <c r="Y2609" s="105" t="s">
        <v>5537</v>
      </c>
    </row>
    <row r="2610" spans="25:25" ht="93" customHeight="1" x14ac:dyDescent="0.25">
      <c r="Y2610" s="105" t="s">
        <v>5536</v>
      </c>
    </row>
    <row r="2611" spans="25:25" ht="93" customHeight="1" x14ac:dyDescent="0.25">
      <c r="Y2611" s="105" t="s">
        <v>5535</v>
      </c>
    </row>
    <row r="2612" spans="25:25" ht="93" customHeight="1" x14ac:dyDescent="0.25">
      <c r="Y2612" s="105" t="s">
        <v>5534</v>
      </c>
    </row>
    <row r="2613" spans="25:25" ht="93" customHeight="1" x14ac:dyDescent="0.25">
      <c r="Y2613" s="105" t="s">
        <v>5533</v>
      </c>
    </row>
    <row r="2614" spans="25:25" ht="93" customHeight="1" x14ac:dyDescent="0.25">
      <c r="Y2614" s="105" t="s">
        <v>5532</v>
      </c>
    </row>
    <row r="2615" spans="25:25" ht="93" customHeight="1" x14ac:dyDescent="0.25">
      <c r="Y2615" s="105" t="s">
        <v>5531</v>
      </c>
    </row>
    <row r="2616" spans="25:25" ht="93" customHeight="1" x14ac:dyDescent="0.25">
      <c r="Y2616" s="105" t="s">
        <v>5530</v>
      </c>
    </row>
    <row r="2617" spans="25:25" ht="93" customHeight="1" x14ac:dyDescent="0.25">
      <c r="Y2617" s="105" t="s">
        <v>2883</v>
      </c>
    </row>
    <row r="2618" spans="25:25" ht="93" customHeight="1" x14ac:dyDescent="0.25">
      <c r="Y2618" s="105" t="s">
        <v>5529</v>
      </c>
    </row>
    <row r="2619" spans="25:25" ht="93" customHeight="1" x14ac:dyDescent="0.25">
      <c r="Y2619" s="105" t="s">
        <v>5528</v>
      </c>
    </row>
    <row r="2620" spans="25:25" ht="93" customHeight="1" x14ac:dyDescent="0.25">
      <c r="Y2620" s="105" t="s">
        <v>5527</v>
      </c>
    </row>
    <row r="2621" spans="25:25" ht="93" customHeight="1" x14ac:dyDescent="0.25">
      <c r="Y2621" s="105" t="s">
        <v>5526</v>
      </c>
    </row>
    <row r="2622" spans="25:25" ht="93" customHeight="1" x14ac:dyDescent="0.25">
      <c r="Y2622" s="105" t="s">
        <v>5525</v>
      </c>
    </row>
    <row r="2623" spans="25:25" ht="93" customHeight="1" x14ac:dyDescent="0.25">
      <c r="Y2623" s="105" t="s">
        <v>5524</v>
      </c>
    </row>
    <row r="2624" spans="25:25" ht="93" customHeight="1" x14ac:dyDescent="0.25">
      <c r="Y2624" s="105" t="s">
        <v>2937</v>
      </c>
    </row>
    <row r="2625" spans="25:25" ht="93" customHeight="1" x14ac:dyDescent="0.25">
      <c r="Y2625" s="105" t="s">
        <v>5523</v>
      </c>
    </row>
    <row r="2626" spans="25:25" ht="93" customHeight="1" x14ac:dyDescent="0.25">
      <c r="Y2626" s="105" t="s">
        <v>5522</v>
      </c>
    </row>
    <row r="2627" spans="25:25" ht="93" customHeight="1" x14ac:dyDescent="0.25">
      <c r="Y2627" s="105" t="s">
        <v>5521</v>
      </c>
    </row>
    <row r="2628" spans="25:25" ht="93" customHeight="1" x14ac:dyDescent="0.25">
      <c r="Y2628" s="105" t="s">
        <v>5520</v>
      </c>
    </row>
    <row r="2629" spans="25:25" ht="93" customHeight="1" x14ac:dyDescent="0.25">
      <c r="Y2629" s="105" t="s">
        <v>5519</v>
      </c>
    </row>
    <row r="2630" spans="25:25" ht="93" customHeight="1" x14ac:dyDescent="0.25">
      <c r="Y2630" s="105" t="s">
        <v>3140</v>
      </c>
    </row>
    <row r="2631" spans="25:25" ht="93" customHeight="1" x14ac:dyDescent="0.25">
      <c r="Y2631" s="105" t="s">
        <v>5518</v>
      </c>
    </row>
    <row r="2632" spans="25:25" ht="93" customHeight="1" x14ac:dyDescent="0.25">
      <c r="Y2632" s="105" t="s">
        <v>5517</v>
      </c>
    </row>
    <row r="2633" spans="25:25" ht="93" customHeight="1" x14ac:dyDescent="0.25">
      <c r="Y2633" s="105" t="s">
        <v>5516</v>
      </c>
    </row>
    <row r="2634" spans="25:25" ht="93" customHeight="1" x14ac:dyDescent="0.25">
      <c r="Y2634" s="105" t="s">
        <v>5515</v>
      </c>
    </row>
    <row r="2635" spans="25:25" ht="93" customHeight="1" x14ac:dyDescent="0.25">
      <c r="Y2635" s="105" t="s">
        <v>5514</v>
      </c>
    </row>
    <row r="2636" spans="25:25" ht="93" customHeight="1" x14ac:dyDescent="0.25">
      <c r="Y2636" s="105" t="s">
        <v>5513</v>
      </c>
    </row>
    <row r="2637" spans="25:25" ht="93" customHeight="1" x14ac:dyDescent="0.25">
      <c r="Y2637" s="105" t="s">
        <v>5512</v>
      </c>
    </row>
    <row r="2638" spans="25:25" ht="93" customHeight="1" x14ac:dyDescent="0.25">
      <c r="Y2638" s="105" t="s">
        <v>5511</v>
      </c>
    </row>
    <row r="2639" spans="25:25" ht="93" customHeight="1" x14ac:dyDescent="0.25">
      <c r="Y2639" s="105" t="s">
        <v>5510</v>
      </c>
    </row>
    <row r="2640" spans="25:25" ht="93" customHeight="1" x14ac:dyDescent="0.25">
      <c r="Y2640" s="105" t="s">
        <v>5509</v>
      </c>
    </row>
    <row r="2641" spans="25:25" ht="93" customHeight="1" x14ac:dyDescent="0.25">
      <c r="Y2641" s="105" t="s">
        <v>5508</v>
      </c>
    </row>
    <row r="2642" spans="25:25" ht="93" customHeight="1" x14ac:dyDescent="0.25">
      <c r="Y2642" s="105" t="s">
        <v>5507</v>
      </c>
    </row>
    <row r="2643" spans="25:25" ht="93" customHeight="1" x14ac:dyDescent="0.25">
      <c r="Y2643" s="105" t="s">
        <v>5506</v>
      </c>
    </row>
    <row r="2644" spans="25:25" ht="93" customHeight="1" x14ac:dyDescent="0.25">
      <c r="Y2644" s="105" t="s">
        <v>5505</v>
      </c>
    </row>
    <row r="2645" spans="25:25" ht="93" customHeight="1" x14ac:dyDescent="0.25">
      <c r="Y2645" s="105" t="s">
        <v>5504</v>
      </c>
    </row>
    <row r="2646" spans="25:25" ht="93" customHeight="1" x14ac:dyDescent="0.25">
      <c r="Y2646" s="105" t="s">
        <v>5503</v>
      </c>
    </row>
    <row r="2647" spans="25:25" ht="93" customHeight="1" x14ac:dyDescent="0.25">
      <c r="Y2647" s="105" t="s">
        <v>5502</v>
      </c>
    </row>
    <row r="2648" spans="25:25" ht="93" customHeight="1" x14ac:dyDescent="0.25">
      <c r="Y2648" s="105" t="s">
        <v>5501</v>
      </c>
    </row>
    <row r="2649" spans="25:25" ht="93" customHeight="1" x14ac:dyDescent="0.25">
      <c r="Y2649" s="105" t="s">
        <v>5500</v>
      </c>
    </row>
    <row r="2650" spans="25:25" ht="93" customHeight="1" x14ac:dyDescent="0.25">
      <c r="Y2650" s="105" t="s">
        <v>5499</v>
      </c>
    </row>
    <row r="2651" spans="25:25" ht="93" customHeight="1" x14ac:dyDescent="0.25">
      <c r="Y2651" s="105" t="s">
        <v>5498</v>
      </c>
    </row>
    <row r="2652" spans="25:25" ht="93" customHeight="1" x14ac:dyDescent="0.25">
      <c r="Y2652" s="105" t="s">
        <v>5497</v>
      </c>
    </row>
    <row r="2653" spans="25:25" ht="93" customHeight="1" x14ac:dyDescent="0.25">
      <c r="Y2653" s="105" t="s">
        <v>5496</v>
      </c>
    </row>
    <row r="2654" spans="25:25" ht="93" customHeight="1" x14ac:dyDescent="0.25">
      <c r="Y2654" s="105" t="s">
        <v>5495</v>
      </c>
    </row>
    <row r="2655" spans="25:25" ht="93" customHeight="1" x14ac:dyDescent="0.25">
      <c r="Y2655" s="105" t="s">
        <v>5494</v>
      </c>
    </row>
    <row r="2656" spans="25:25" ht="93" customHeight="1" x14ac:dyDescent="0.25">
      <c r="Y2656" s="105" t="s">
        <v>5493</v>
      </c>
    </row>
    <row r="2657" spans="25:25" ht="93" customHeight="1" x14ac:dyDescent="0.25">
      <c r="Y2657" s="105" t="s">
        <v>5492</v>
      </c>
    </row>
    <row r="2658" spans="25:25" ht="93" customHeight="1" x14ac:dyDescent="0.25">
      <c r="Y2658" s="105" t="s">
        <v>5491</v>
      </c>
    </row>
    <row r="2659" spans="25:25" ht="93" customHeight="1" x14ac:dyDescent="0.25">
      <c r="Y2659" s="105" t="s">
        <v>5490</v>
      </c>
    </row>
    <row r="2660" spans="25:25" ht="93" customHeight="1" x14ac:dyDescent="0.25">
      <c r="Y2660" s="105" t="s">
        <v>5489</v>
      </c>
    </row>
    <row r="2661" spans="25:25" ht="93" customHeight="1" x14ac:dyDescent="0.25">
      <c r="Y2661" s="105" t="s">
        <v>5488</v>
      </c>
    </row>
    <row r="2662" spans="25:25" ht="93" customHeight="1" x14ac:dyDescent="0.25">
      <c r="Y2662" s="105" t="s">
        <v>5487</v>
      </c>
    </row>
    <row r="2663" spans="25:25" ht="93" customHeight="1" x14ac:dyDescent="0.25">
      <c r="Y2663" s="105" t="s">
        <v>5486</v>
      </c>
    </row>
    <row r="2664" spans="25:25" ht="93" customHeight="1" x14ac:dyDescent="0.25">
      <c r="Y2664" s="105" t="s">
        <v>5485</v>
      </c>
    </row>
    <row r="2665" spans="25:25" ht="93" customHeight="1" x14ac:dyDescent="0.25">
      <c r="Y2665" s="105" t="s">
        <v>5484</v>
      </c>
    </row>
    <row r="2666" spans="25:25" ht="93" customHeight="1" x14ac:dyDescent="0.25">
      <c r="Y2666" s="105" t="s">
        <v>5483</v>
      </c>
    </row>
    <row r="2667" spans="25:25" ht="93" customHeight="1" x14ac:dyDescent="0.25">
      <c r="Y2667" s="105" t="s">
        <v>5482</v>
      </c>
    </row>
    <row r="2668" spans="25:25" ht="93" customHeight="1" x14ac:dyDescent="0.25">
      <c r="Y2668" s="105" t="s">
        <v>5481</v>
      </c>
    </row>
    <row r="2669" spans="25:25" ht="93" customHeight="1" x14ac:dyDescent="0.25">
      <c r="Y2669" s="105" t="s">
        <v>5480</v>
      </c>
    </row>
    <row r="2670" spans="25:25" ht="93" customHeight="1" x14ac:dyDescent="0.25">
      <c r="Y2670" s="105" t="s">
        <v>2439</v>
      </c>
    </row>
    <row r="2671" spans="25:25" ht="93" customHeight="1" x14ac:dyDescent="0.25">
      <c r="Y2671" s="105" t="s">
        <v>5479</v>
      </c>
    </row>
    <row r="2672" spans="25:25" ht="93" customHeight="1" x14ac:dyDescent="0.25">
      <c r="Y2672" s="105" t="s">
        <v>5478</v>
      </c>
    </row>
    <row r="2673" spans="25:25" ht="93" customHeight="1" x14ac:dyDescent="0.25">
      <c r="Y2673" s="105" t="s">
        <v>5477</v>
      </c>
    </row>
    <row r="2674" spans="25:25" ht="93" customHeight="1" x14ac:dyDescent="0.25">
      <c r="Y2674" s="105" t="s">
        <v>5476</v>
      </c>
    </row>
    <row r="2675" spans="25:25" ht="93" customHeight="1" x14ac:dyDescent="0.25">
      <c r="Y2675" s="105" t="s">
        <v>5475</v>
      </c>
    </row>
    <row r="2676" spans="25:25" ht="93" customHeight="1" x14ac:dyDescent="0.25">
      <c r="Y2676" s="105" t="s">
        <v>5474</v>
      </c>
    </row>
    <row r="2677" spans="25:25" ht="93" customHeight="1" x14ac:dyDescent="0.25">
      <c r="Y2677" s="105" t="s">
        <v>5473</v>
      </c>
    </row>
    <row r="2678" spans="25:25" ht="93" customHeight="1" x14ac:dyDescent="0.25">
      <c r="Y2678" s="105" t="s">
        <v>5472</v>
      </c>
    </row>
    <row r="2679" spans="25:25" ht="93" customHeight="1" x14ac:dyDescent="0.25">
      <c r="Y2679" s="105" t="s">
        <v>5471</v>
      </c>
    </row>
    <row r="2680" spans="25:25" ht="93" customHeight="1" x14ac:dyDescent="0.25">
      <c r="Y2680" s="105" t="s">
        <v>5470</v>
      </c>
    </row>
    <row r="2681" spans="25:25" ht="93" customHeight="1" x14ac:dyDescent="0.25">
      <c r="Y2681" s="105" t="s">
        <v>5469</v>
      </c>
    </row>
    <row r="2682" spans="25:25" ht="93" customHeight="1" x14ac:dyDescent="0.25">
      <c r="Y2682" s="105" t="s">
        <v>5468</v>
      </c>
    </row>
    <row r="2683" spans="25:25" ht="93" customHeight="1" x14ac:dyDescent="0.25">
      <c r="Y2683" s="105" t="s">
        <v>5467</v>
      </c>
    </row>
    <row r="2684" spans="25:25" ht="93" customHeight="1" x14ac:dyDescent="0.25">
      <c r="Y2684" s="105" t="s">
        <v>5466</v>
      </c>
    </row>
    <row r="2685" spans="25:25" ht="93" customHeight="1" x14ac:dyDescent="0.25">
      <c r="Y2685" s="105" t="s">
        <v>5465</v>
      </c>
    </row>
    <row r="2686" spans="25:25" ht="93" customHeight="1" x14ac:dyDescent="0.25">
      <c r="Y2686" s="105" t="s">
        <v>5464</v>
      </c>
    </row>
    <row r="2687" spans="25:25" ht="93" customHeight="1" x14ac:dyDescent="0.25">
      <c r="Y2687" s="105" t="s">
        <v>5463</v>
      </c>
    </row>
    <row r="2688" spans="25:25" ht="93" customHeight="1" x14ac:dyDescent="0.25">
      <c r="Y2688" s="105" t="s">
        <v>2929</v>
      </c>
    </row>
    <row r="2689" spans="25:25" ht="93" customHeight="1" x14ac:dyDescent="0.25">
      <c r="Y2689" s="105" t="s">
        <v>2927</v>
      </c>
    </row>
    <row r="2690" spans="25:25" ht="93" customHeight="1" x14ac:dyDescent="0.25">
      <c r="Y2690" s="105" t="s">
        <v>2925</v>
      </c>
    </row>
    <row r="2691" spans="25:25" ht="93" customHeight="1" x14ac:dyDescent="0.25">
      <c r="Y2691" s="105" t="s">
        <v>5462</v>
      </c>
    </row>
    <row r="2692" spans="25:25" ht="93" customHeight="1" x14ac:dyDescent="0.25">
      <c r="Y2692" s="105" t="s">
        <v>2923</v>
      </c>
    </row>
    <row r="2693" spans="25:25" ht="93" customHeight="1" x14ac:dyDescent="0.25">
      <c r="Y2693" s="105" t="s">
        <v>5461</v>
      </c>
    </row>
    <row r="2694" spans="25:25" ht="93" customHeight="1" x14ac:dyDescent="0.25">
      <c r="Y2694" s="105" t="s">
        <v>5460</v>
      </c>
    </row>
    <row r="2695" spans="25:25" ht="93" customHeight="1" x14ac:dyDescent="0.25">
      <c r="Y2695" s="105" t="s">
        <v>5459</v>
      </c>
    </row>
    <row r="2696" spans="25:25" ht="93" customHeight="1" x14ac:dyDescent="0.25">
      <c r="Y2696" s="105" t="s">
        <v>5458</v>
      </c>
    </row>
    <row r="2697" spans="25:25" ht="93" customHeight="1" x14ac:dyDescent="0.25">
      <c r="Y2697" s="105" t="s">
        <v>2164</v>
      </c>
    </row>
    <row r="2698" spans="25:25" ht="93" customHeight="1" x14ac:dyDescent="0.25">
      <c r="Y2698" s="105" t="s">
        <v>5457</v>
      </c>
    </row>
    <row r="2699" spans="25:25" ht="93" customHeight="1" x14ac:dyDescent="0.25">
      <c r="Y2699" s="105" t="s">
        <v>2919</v>
      </c>
    </row>
    <row r="2700" spans="25:25" ht="93" customHeight="1" x14ac:dyDescent="0.25">
      <c r="Y2700" s="105" t="s">
        <v>5456</v>
      </c>
    </row>
    <row r="2701" spans="25:25" ht="93" customHeight="1" x14ac:dyDescent="0.25">
      <c r="Y2701" s="105" t="s">
        <v>5455</v>
      </c>
    </row>
    <row r="2702" spans="25:25" ht="93" customHeight="1" x14ac:dyDescent="0.25">
      <c r="Y2702" s="105" t="s">
        <v>5454</v>
      </c>
    </row>
    <row r="2703" spans="25:25" ht="93" customHeight="1" x14ac:dyDescent="0.25">
      <c r="Y2703" s="105" t="s">
        <v>5453</v>
      </c>
    </row>
    <row r="2704" spans="25:25" ht="93" customHeight="1" x14ac:dyDescent="0.25">
      <c r="Y2704" s="105" t="s">
        <v>5452</v>
      </c>
    </row>
    <row r="2705" spans="25:25" ht="93" customHeight="1" x14ac:dyDescent="0.25">
      <c r="Y2705" s="105" t="s">
        <v>5451</v>
      </c>
    </row>
    <row r="2706" spans="25:25" ht="93" customHeight="1" x14ac:dyDescent="0.25">
      <c r="Y2706" s="105" t="s">
        <v>5450</v>
      </c>
    </row>
    <row r="2707" spans="25:25" ht="93" customHeight="1" x14ac:dyDescent="0.25">
      <c r="Y2707" s="105" t="s">
        <v>5449</v>
      </c>
    </row>
    <row r="2708" spans="25:25" ht="93" customHeight="1" x14ac:dyDescent="0.25">
      <c r="Y2708" s="105" t="s">
        <v>3138</v>
      </c>
    </row>
    <row r="2709" spans="25:25" ht="93" customHeight="1" x14ac:dyDescent="0.25">
      <c r="Y2709" s="105" t="s">
        <v>3136</v>
      </c>
    </row>
    <row r="2710" spans="25:25" ht="93" customHeight="1" x14ac:dyDescent="0.25">
      <c r="Y2710" s="105" t="s">
        <v>5448</v>
      </c>
    </row>
    <row r="2711" spans="25:25" ht="93" customHeight="1" x14ac:dyDescent="0.25">
      <c r="Y2711" s="105" t="s">
        <v>3134</v>
      </c>
    </row>
    <row r="2712" spans="25:25" ht="93" customHeight="1" x14ac:dyDescent="0.25">
      <c r="Y2712" s="105" t="s">
        <v>5447</v>
      </c>
    </row>
    <row r="2713" spans="25:25" ht="93" customHeight="1" x14ac:dyDescent="0.25">
      <c r="Y2713" s="105" t="s">
        <v>5446</v>
      </c>
    </row>
    <row r="2714" spans="25:25" ht="93" customHeight="1" x14ac:dyDescent="0.25">
      <c r="Y2714" s="105" t="s">
        <v>5445</v>
      </c>
    </row>
    <row r="2715" spans="25:25" ht="93" customHeight="1" x14ac:dyDescent="0.25">
      <c r="Y2715" s="105" t="s">
        <v>5444</v>
      </c>
    </row>
    <row r="2716" spans="25:25" ht="93" customHeight="1" x14ac:dyDescent="0.25">
      <c r="Y2716" s="105" t="s">
        <v>5443</v>
      </c>
    </row>
    <row r="2717" spans="25:25" ht="93" customHeight="1" x14ac:dyDescent="0.25">
      <c r="Y2717" s="105" t="s">
        <v>5442</v>
      </c>
    </row>
    <row r="2718" spans="25:25" ht="93" customHeight="1" x14ac:dyDescent="0.25">
      <c r="Y2718" s="105" t="s">
        <v>3132</v>
      </c>
    </row>
    <row r="2719" spans="25:25" ht="93" customHeight="1" x14ac:dyDescent="0.25">
      <c r="Y2719" s="105" t="s">
        <v>5441</v>
      </c>
    </row>
    <row r="2720" spans="25:25" ht="93" customHeight="1" x14ac:dyDescent="0.25">
      <c r="Y2720" s="105" t="s">
        <v>3131</v>
      </c>
    </row>
    <row r="2721" spans="25:25" ht="93" customHeight="1" x14ac:dyDescent="0.25">
      <c r="Y2721" s="105" t="s">
        <v>5440</v>
      </c>
    </row>
    <row r="2722" spans="25:25" ht="93" customHeight="1" x14ac:dyDescent="0.25">
      <c r="Y2722" s="105" t="s">
        <v>3129</v>
      </c>
    </row>
    <row r="2723" spans="25:25" ht="93" customHeight="1" x14ac:dyDescent="0.25">
      <c r="Y2723" s="105" t="s">
        <v>5439</v>
      </c>
    </row>
    <row r="2724" spans="25:25" ht="93" customHeight="1" x14ac:dyDescent="0.25">
      <c r="Y2724" s="105" t="s">
        <v>5438</v>
      </c>
    </row>
    <row r="2725" spans="25:25" ht="93" customHeight="1" x14ac:dyDescent="0.25">
      <c r="Y2725" s="105" t="s">
        <v>5437</v>
      </c>
    </row>
    <row r="2726" spans="25:25" ht="93" customHeight="1" x14ac:dyDescent="0.25">
      <c r="Y2726" s="105" t="s">
        <v>3127</v>
      </c>
    </row>
    <row r="2727" spans="25:25" ht="93" customHeight="1" x14ac:dyDescent="0.25">
      <c r="Y2727" s="105" t="s">
        <v>5436</v>
      </c>
    </row>
    <row r="2728" spans="25:25" ht="93" customHeight="1" x14ac:dyDescent="0.25">
      <c r="Y2728" s="105" t="s">
        <v>5435</v>
      </c>
    </row>
    <row r="2729" spans="25:25" ht="93" customHeight="1" x14ac:dyDescent="0.25">
      <c r="Y2729" s="105" t="s">
        <v>5434</v>
      </c>
    </row>
    <row r="2730" spans="25:25" ht="93" customHeight="1" x14ac:dyDescent="0.25">
      <c r="Y2730" s="105" t="s">
        <v>5433</v>
      </c>
    </row>
    <row r="2731" spans="25:25" ht="93" customHeight="1" x14ac:dyDescent="0.25">
      <c r="Y2731" s="105" t="s">
        <v>5432</v>
      </c>
    </row>
    <row r="2732" spans="25:25" ht="93" customHeight="1" x14ac:dyDescent="0.25">
      <c r="Y2732" s="105" t="s">
        <v>3125</v>
      </c>
    </row>
    <row r="2733" spans="25:25" ht="93" customHeight="1" x14ac:dyDescent="0.25">
      <c r="Y2733" s="105" t="s">
        <v>5431</v>
      </c>
    </row>
    <row r="2734" spans="25:25" ht="93" customHeight="1" x14ac:dyDescent="0.25">
      <c r="Y2734" s="105" t="s">
        <v>5430</v>
      </c>
    </row>
    <row r="2735" spans="25:25" ht="93" customHeight="1" x14ac:dyDescent="0.25">
      <c r="Y2735" s="105" t="s">
        <v>5429</v>
      </c>
    </row>
    <row r="2736" spans="25:25" ht="93" customHeight="1" x14ac:dyDescent="0.25">
      <c r="Y2736" s="105" t="s">
        <v>2917</v>
      </c>
    </row>
    <row r="2737" spans="25:25" ht="93" customHeight="1" x14ac:dyDescent="0.25">
      <c r="Y2737" s="105" t="s">
        <v>5428</v>
      </c>
    </row>
    <row r="2738" spans="25:25" ht="93" customHeight="1" x14ac:dyDescent="0.25">
      <c r="Y2738" s="105" t="s">
        <v>5427</v>
      </c>
    </row>
    <row r="2739" spans="25:25" ht="93" customHeight="1" x14ac:dyDescent="0.25">
      <c r="Y2739" s="105" t="s">
        <v>5426</v>
      </c>
    </row>
    <row r="2740" spans="25:25" ht="93" customHeight="1" x14ac:dyDescent="0.25">
      <c r="Y2740" s="105" t="s">
        <v>5425</v>
      </c>
    </row>
    <row r="2741" spans="25:25" ht="93" customHeight="1" x14ac:dyDescent="0.25">
      <c r="Y2741" s="105" t="s">
        <v>5424</v>
      </c>
    </row>
    <row r="2742" spans="25:25" ht="93" customHeight="1" x14ac:dyDescent="0.25">
      <c r="Y2742" s="105" t="s">
        <v>5423</v>
      </c>
    </row>
    <row r="2743" spans="25:25" ht="93" customHeight="1" x14ac:dyDescent="0.25">
      <c r="Y2743" s="105" t="s">
        <v>5422</v>
      </c>
    </row>
    <row r="2744" spans="25:25" ht="93" customHeight="1" x14ac:dyDescent="0.25">
      <c r="Y2744" s="105" t="s">
        <v>3123</v>
      </c>
    </row>
    <row r="2745" spans="25:25" ht="93" customHeight="1" x14ac:dyDescent="0.25">
      <c r="Y2745" s="105" t="s">
        <v>5421</v>
      </c>
    </row>
    <row r="2746" spans="25:25" ht="93" customHeight="1" x14ac:dyDescent="0.25">
      <c r="Y2746" s="105" t="s">
        <v>3121</v>
      </c>
    </row>
    <row r="2747" spans="25:25" ht="93" customHeight="1" x14ac:dyDescent="0.25">
      <c r="Y2747" s="105" t="s">
        <v>5420</v>
      </c>
    </row>
    <row r="2748" spans="25:25" ht="93" customHeight="1" x14ac:dyDescent="0.25">
      <c r="Y2748" s="105" t="s">
        <v>5419</v>
      </c>
    </row>
    <row r="2749" spans="25:25" ht="93" customHeight="1" x14ac:dyDescent="0.25">
      <c r="Y2749" s="105" t="s">
        <v>5418</v>
      </c>
    </row>
    <row r="2750" spans="25:25" ht="93" customHeight="1" x14ac:dyDescent="0.25">
      <c r="Y2750" s="105" t="s">
        <v>5417</v>
      </c>
    </row>
    <row r="2751" spans="25:25" ht="93" customHeight="1" x14ac:dyDescent="0.25">
      <c r="Y2751" s="105" t="s">
        <v>5416</v>
      </c>
    </row>
    <row r="2752" spans="25:25" ht="93" customHeight="1" x14ac:dyDescent="0.25">
      <c r="Y2752" s="105" t="s">
        <v>5415</v>
      </c>
    </row>
    <row r="2753" spans="25:25" ht="93" customHeight="1" x14ac:dyDescent="0.25">
      <c r="Y2753" s="105" t="s">
        <v>5414</v>
      </c>
    </row>
    <row r="2754" spans="25:25" ht="93" customHeight="1" x14ac:dyDescent="0.25">
      <c r="Y2754" s="105" t="s">
        <v>5413</v>
      </c>
    </row>
    <row r="2755" spans="25:25" ht="93" customHeight="1" x14ac:dyDescent="0.25">
      <c r="Y2755" s="105" t="s">
        <v>5412</v>
      </c>
    </row>
    <row r="2756" spans="25:25" ht="93" customHeight="1" x14ac:dyDescent="0.25">
      <c r="Y2756" s="105" t="s">
        <v>2915</v>
      </c>
    </row>
    <row r="2757" spans="25:25" ht="93" customHeight="1" x14ac:dyDescent="0.25">
      <c r="Y2757" s="105" t="s">
        <v>3119</v>
      </c>
    </row>
    <row r="2758" spans="25:25" ht="93" customHeight="1" x14ac:dyDescent="0.25">
      <c r="Y2758" s="105" t="s">
        <v>3116</v>
      </c>
    </row>
    <row r="2759" spans="25:25" ht="93" customHeight="1" x14ac:dyDescent="0.25">
      <c r="Y2759" s="105" t="s">
        <v>3114</v>
      </c>
    </row>
    <row r="2760" spans="25:25" ht="93" customHeight="1" x14ac:dyDescent="0.25">
      <c r="Y2760" s="105" t="s">
        <v>5411</v>
      </c>
    </row>
    <row r="2761" spans="25:25" ht="93" customHeight="1" x14ac:dyDescent="0.25">
      <c r="Y2761" s="105" t="s">
        <v>5410</v>
      </c>
    </row>
    <row r="2762" spans="25:25" ht="93" customHeight="1" x14ac:dyDescent="0.25">
      <c r="Y2762" s="105" t="s">
        <v>5409</v>
      </c>
    </row>
    <row r="2763" spans="25:25" ht="93" customHeight="1" x14ac:dyDescent="0.25">
      <c r="Y2763" s="105" t="s">
        <v>5408</v>
      </c>
    </row>
    <row r="2764" spans="25:25" ht="93" customHeight="1" x14ac:dyDescent="0.25">
      <c r="Y2764" s="105" t="s">
        <v>5407</v>
      </c>
    </row>
    <row r="2765" spans="25:25" ht="93" customHeight="1" x14ac:dyDescent="0.25">
      <c r="Y2765" s="105" t="s">
        <v>5406</v>
      </c>
    </row>
    <row r="2766" spans="25:25" ht="93" customHeight="1" x14ac:dyDescent="0.25">
      <c r="Y2766" s="105" t="s">
        <v>5405</v>
      </c>
    </row>
    <row r="2767" spans="25:25" ht="93" customHeight="1" x14ac:dyDescent="0.25">
      <c r="Y2767" s="105" t="s">
        <v>5404</v>
      </c>
    </row>
    <row r="2768" spans="25:25" ht="93" customHeight="1" x14ac:dyDescent="0.25">
      <c r="Y2768" s="105" t="s">
        <v>5403</v>
      </c>
    </row>
    <row r="2769" spans="25:25" ht="93" customHeight="1" x14ac:dyDescent="0.25">
      <c r="Y2769" s="105" t="s">
        <v>5402</v>
      </c>
    </row>
    <row r="2770" spans="25:25" ht="93" customHeight="1" x14ac:dyDescent="0.25">
      <c r="Y2770" s="105" t="s">
        <v>5401</v>
      </c>
    </row>
    <row r="2771" spans="25:25" ht="93" customHeight="1" x14ac:dyDescent="0.25">
      <c r="Y2771" s="105" t="s">
        <v>5400</v>
      </c>
    </row>
    <row r="2772" spans="25:25" ht="93" customHeight="1" x14ac:dyDescent="0.25">
      <c r="Y2772" s="105" t="s">
        <v>5399</v>
      </c>
    </row>
    <row r="2773" spans="25:25" ht="93" customHeight="1" x14ac:dyDescent="0.25">
      <c r="Y2773" s="105" t="s">
        <v>2913</v>
      </c>
    </row>
    <row r="2774" spans="25:25" ht="93" customHeight="1" x14ac:dyDescent="0.25">
      <c r="Y2774" s="105" t="s">
        <v>2911</v>
      </c>
    </row>
    <row r="2775" spans="25:25" ht="93" customHeight="1" x14ac:dyDescent="0.25">
      <c r="Y2775" s="105" t="s">
        <v>5398</v>
      </c>
    </row>
    <row r="2776" spans="25:25" ht="93" customHeight="1" x14ac:dyDescent="0.25">
      <c r="Y2776" s="105" t="s">
        <v>5397</v>
      </c>
    </row>
    <row r="2777" spans="25:25" ht="93" customHeight="1" x14ac:dyDescent="0.25">
      <c r="Y2777" s="105" t="s">
        <v>2876</v>
      </c>
    </row>
    <row r="2778" spans="25:25" ht="93" customHeight="1" x14ac:dyDescent="0.25">
      <c r="Y2778" s="105" t="s">
        <v>5396</v>
      </c>
    </row>
    <row r="2779" spans="25:25" ht="93" customHeight="1" x14ac:dyDescent="0.25">
      <c r="Y2779" s="105" t="s">
        <v>5395</v>
      </c>
    </row>
    <row r="2780" spans="25:25" ht="93" customHeight="1" x14ac:dyDescent="0.25">
      <c r="Y2780" s="105" t="s">
        <v>5394</v>
      </c>
    </row>
    <row r="2781" spans="25:25" ht="93" customHeight="1" x14ac:dyDescent="0.25">
      <c r="Y2781" s="105" t="s">
        <v>5393</v>
      </c>
    </row>
    <row r="2782" spans="25:25" ht="93" customHeight="1" x14ac:dyDescent="0.25">
      <c r="Y2782" s="105" t="s">
        <v>5392</v>
      </c>
    </row>
    <row r="2783" spans="25:25" ht="93" customHeight="1" x14ac:dyDescent="0.25">
      <c r="Y2783" s="105" t="s">
        <v>3112</v>
      </c>
    </row>
    <row r="2784" spans="25:25" ht="93" customHeight="1" x14ac:dyDescent="0.25">
      <c r="Y2784" s="105" t="s">
        <v>5391</v>
      </c>
    </row>
    <row r="2785" spans="25:25" ht="93" customHeight="1" x14ac:dyDescent="0.25">
      <c r="Y2785" s="105" t="s">
        <v>5390</v>
      </c>
    </row>
    <row r="2786" spans="25:25" ht="93" customHeight="1" x14ac:dyDescent="0.25">
      <c r="Y2786" s="105" t="s">
        <v>5389</v>
      </c>
    </row>
    <row r="2787" spans="25:25" ht="93" customHeight="1" x14ac:dyDescent="0.25">
      <c r="Y2787" s="105" t="s">
        <v>3110</v>
      </c>
    </row>
    <row r="2788" spans="25:25" ht="93" customHeight="1" x14ac:dyDescent="0.25">
      <c r="Y2788" s="105" t="s">
        <v>3107</v>
      </c>
    </row>
    <row r="2789" spans="25:25" ht="93" customHeight="1" x14ac:dyDescent="0.25">
      <c r="Y2789" s="105" t="s">
        <v>3104</v>
      </c>
    </row>
    <row r="2790" spans="25:25" ht="93" customHeight="1" x14ac:dyDescent="0.25">
      <c r="Y2790" s="105" t="s">
        <v>3102</v>
      </c>
    </row>
    <row r="2791" spans="25:25" ht="93" customHeight="1" x14ac:dyDescent="0.25">
      <c r="Y2791" s="105" t="s">
        <v>3100</v>
      </c>
    </row>
    <row r="2792" spans="25:25" ht="93" customHeight="1" x14ac:dyDescent="0.25">
      <c r="Y2792" s="105" t="s">
        <v>5388</v>
      </c>
    </row>
    <row r="2793" spans="25:25" ht="93" customHeight="1" x14ac:dyDescent="0.25">
      <c r="Y2793" s="105" t="s">
        <v>5387</v>
      </c>
    </row>
    <row r="2794" spans="25:25" ht="93" customHeight="1" x14ac:dyDescent="0.25">
      <c r="Y2794" s="105" t="s">
        <v>3526</v>
      </c>
    </row>
    <row r="2795" spans="25:25" ht="93" customHeight="1" x14ac:dyDescent="0.25">
      <c r="Y2795" s="105" t="s">
        <v>5386</v>
      </c>
    </row>
    <row r="2796" spans="25:25" ht="93" customHeight="1" x14ac:dyDescent="0.25">
      <c r="Y2796" s="105" t="s">
        <v>5385</v>
      </c>
    </row>
    <row r="2797" spans="25:25" ht="93" customHeight="1" x14ac:dyDescent="0.25">
      <c r="Y2797" s="105" t="s">
        <v>3524</v>
      </c>
    </row>
    <row r="2798" spans="25:25" ht="93" customHeight="1" x14ac:dyDescent="0.25">
      <c r="Y2798" s="105" t="s">
        <v>5384</v>
      </c>
    </row>
    <row r="2799" spans="25:25" ht="93" customHeight="1" x14ac:dyDescent="0.25">
      <c r="Y2799" s="105" t="s">
        <v>5383</v>
      </c>
    </row>
    <row r="2800" spans="25:25" ht="93" customHeight="1" x14ac:dyDescent="0.25">
      <c r="Y2800" s="105" t="s">
        <v>5382</v>
      </c>
    </row>
    <row r="2801" spans="25:25" ht="93" customHeight="1" x14ac:dyDescent="0.25">
      <c r="Y2801" s="105" t="s">
        <v>5381</v>
      </c>
    </row>
    <row r="2802" spans="25:25" ht="93" customHeight="1" x14ac:dyDescent="0.25">
      <c r="Y2802" s="105" t="s">
        <v>5380</v>
      </c>
    </row>
    <row r="2803" spans="25:25" ht="93" customHeight="1" x14ac:dyDescent="0.25">
      <c r="Y2803" s="105" t="s">
        <v>2159</v>
      </c>
    </row>
    <row r="2804" spans="25:25" ht="93" customHeight="1" x14ac:dyDescent="0.25">
      <c r="Y2804" s="105" t="s">
        <v>5379</v>
      </c>
    </row>
    <row r="2805" spans="25:25" ht="93" customHeight="1" x14ac:dyDescent="0.25">
      <c r="Y2805" s="105" t="s">
        <v>5378</v>
      </c>
    </row>
    <row r="2806" spans="25:25" ht="93" customHeight="1" x14ac:dyDescent="0.25">
      <c r="Y2806" s="105" t="s">
        <v>5377</v>
      </c>
    </row>
    <row r="2807" spans="25:25" ht="93" customHeight="1" x14ac:dyDescent="0.25">
      <c r="Y2807" s="105" t="s">
        <v>5376</v>
      </c>
    </row>
    <row r="2808" spans="25:25" ht="93" customHeight="1" x14ac:dyDescent="0.25">
      <c r="Y2808" s="105" t="s">
        <v>5375</v>
      </c>
    </row>
    <row r="2809" spans="25:25" ht="93" customHeight="1" x14ac:dyDescent="0.25">
      <c r="Y2809" s="105" t="s">
        <v>5374</v>
      </c>
    </row>
    <row r="2810" spans="25:25" ht="93" customHeight="1" x14ac:dyDescent="0.25">
      <c r="Y2810" s="105" t="s">
        <v>5373</v>
      </c>
    </row>
    <row r="2811" spans="25:25" ht="93" customHeight="1" x14ac:dyDescent="0.25">
      <c r="Y2811" s="105" t="s">
        <v>5372</v>
      </c>
    </row>
    <row r="2812" spans="25:25" ht="93" customHeight="1" x14ac:dyDescent="0.25">
      <c r="Y2812" s="105" t="s">
        <v>5371</v>
      </c>
    </row>
    <row r="2813" spans="25:25" ht="93" customHeight="1" x14ac:dyDescent="0.25">
      <c r="Y2813" s="105" t="s">
        <v>5370</v>
      </c>
    </row>
    <row r="2814" spans="25:25" ht="93" customHeight="1" x14ac:dyDescent="0.25">
      <c r="Y2814" s="105" t="s">
        <v>5369</v>
      </c>
    </row>
    <row r="2815" spans="25:25" ht="93" customHeight="1" x14ac:dyDescent="0.25">
      <c r="Y2815" s="105" t="s">
        <v>3520</v>
      </c>
    </row>
    <row r="2816" spans="25:25" ht="93" customHeight="1" x14ac:dyDescent="0.25">
      <c r="Y2816" s="105" t="s">
        <v>5368</v>
      </c>
    </row>
    <row r="2817" spans="25:25" ht="93" customHeight="1" x14ac:dyDescent="0.25">
      <c r="Y2817" s="105" t="s">
        <v>3518</v>
      </c>
    </row>
    <row r="2818" spans="25:25" ht="93" customHeight="1" x14ac:dyDescent="0.25">
      <c r="Y2818" s="105" t="s">
        <v>5367</v>
      </c>
    </row>
    <row r="2819" spans="25:25" ht="93" customHeight="1" x14ac:dyDescent="0.25">
      <c r="Y2819" s="105" t="s">
        <v>5366</v>
      </c>
    </row>
    <row r="2820" spans="25:25" ht="93" customHeight="1" x14ac:dyDescent="0.25">
      <c r="Y2820" s="105" t="s">
        <v>5365</v>
      </c>
    </row>
    <row r="2821" spans="25:25" ht="93" customHeight="1" x14ac:dyDescent="0.25">
      <c r="Y2821" s="105" t="s">
        <v>5364</v>
      </c>
    </row>
    <row r="2822" spans="25:25" ht="93" customHeight="1" x14ac:dyDescent="0.25">
      <c r="Y2822" s="105" t="s">
        <v>5363</v>
      </c>
    </row>
    <row r="2823" spans="25:25" ht="93" customHeight="1" x14ac:dyDescent="0.25">
      <c r="Y2823" s="105" t="s">
        <v>5362</v>
      </c>
    </row>
    <row r="2824" spans="25:25" ht="93" customHeight="1" x14ac:dyDescent="0.25">
      <c r="Y2824" s="105" t="s">
        <v>5361</v>
      </c>
    </row>
    <row r="2825" spans="25:25" ht="93" customHeight="1" x14ac:dyDescent="0.25">
      <c r="Y2825" s="105" t="s">
        <v>5360</v>
      </c>
    </row>
    <row r="2826" spans="25:25" ht="93" customHeight="1" x14ac:dyDescent="0.25">
      <c r="Y2826" s="105" t="s">
        <v>5359</v>
      </c>
    </row>
    <row r="2827" spans="25:25" ht="93" customHeight="1" x14ac:dyDescent="0.25">
      <c r="Y2827" s="105" t="s">
        <v>5358</v>
      </c>
    </row>
    <row r="2828" spans="25:25" ht="93" customHeight="1" x14ac:dyDescent="0.25">
      <c r="Y2828" s="105" t="s">
        <v>5357</v>
      </c>
    </row>
    <row r="2829" spans="25:25" ht="93" customHeight="1" x14ac:dyDescent="0.25">
      <c r="Y2829" s="105" t="s">
        <v>5356</v>
      </c>
    </row>
    <row r="2830" spans="25:25" ht="93" customHeight="1" x14ac:dyDescent="0.25">
      <c r="Y2830" s="105" t="s">
        <v>5355</v>
      </c>
    </row>
    <row r="2831" spans="25:25" ht="93" customHeight="1" x14ac:dyDescent="0.25">
      <c r="Y2831" s="105" t="s">
        <v>5354</v>
      </c>
    </row>
    <row r="2832" spans="25:25" ht="93" customHeight="1" x14ac:dyDescent="0.25">
      <c r="Y2832" s="105" t="s">
        <v>5353</v>
      </c>
    </row>
    <row r="2833" spans="25:25" ht="93" customHeight="1" x14ac:dyDescent="0.25">
      <c r="Y2833" s="105" t="s">
        <v>5352</v>
      </c>
    </row>
    <row r="2834" spans="25:25" ht="93" customHeight="1" x14ac:dyDescent="0.25">
      <c r="Y2834" s="105" t="s">
        <v>5351</v>
      </c>
    </row>
    <row r="2835" spans="25:25" ht="93" customHeight="1" x14ac:dyDescent="0.25">
      <c r="Y2835" s="105" t="s">
        <v>5350</v>
      </c>
    </row>
    <row r="2836" spans="25:25" ht="93" customHeight="1" x14ac:dyDescent="0.25">
      <c r="Y2836" s="105" t="s">
        <v>5349</v>
      </c>
    </row>
    <row r="2837" spans="25:25" ht="93" customHeight="1" x14ac:dyDescent="0.25">
      <c r="Y2837" s="105" t="s">
        <v>2144</v>
      </c>
    </row>
    <row r="2838" spans="25:25" ht="93" customHeight="1" x14ac:dyDescent="0.25">
      <c r="Y2838" s="105" t="s">
        <v>5348</v>
      </c>
    </row>
    <row r="2839" spans="25:25" ht="93" customHeight="1" x14ac:dyDescent="0.25">
      <c r="Y2839" s="105" t="s">
        <v>5347</v>
      </c>
    </row>
    <row r="2840" spans="25:25" ht="93" customHeight="1" x14ac:dyDescent="0.25">
      <c r="Y2840" s="105" t="s">
        <v>5346</v>
      </c>
    </row>
    <row r="2841" spans="25:25" ht="93" customHeight="1" x14ac:dyDescent="0.25">
      <c r="Y2841" s="105" t="s">
        <v>3515</v>
      </c>
    </row>
    <row r="2842" spans="25:25" ht="93" customHeight="1" x14ac:dyDescent="0.25">
      <c r="Y2842" s="105" t="s">
        <v>2143</v>
      </c>
    </row>
    <row r="2843" spans="25:25" ht="93" customHeight="1" x14ac:dyDescent="0.25">
      <c r="Y2843" s="105" t="s">
        <v>5345</v>
      </c>
    </row>
    <row r="2844" spans="25:25" ht="93" customHeight="1" x14ac:dyDescent="0.25">
      <c r="Y2844" s="105" t="s">
        <v>5344</v>
      </c>
    </row>
    <row r="2845" spans="25:25" ht="93" customHeight="1" x14ac:dyDescent="0.25">
      <c r="Y2845" s="105" t="s">
        <v>5343</v>
      </c>
    </row>
    <row r="2846" spans="25:25" ht="93" customHeight="1" x14ac:dyDescent="0.25">
      <c r="Y2846" s="105" t="s">
        <v>3513</v>
      </c>
    </row>
    <row r="2847" spans="25:25" ht="93" customHeight="1" x14ac:dyDescent="0.25">
      <c r="Y2847" s="105" t="s">
        <v>5342</v>
      </c>
    </row>
    <row r="2848" spans="25:25" ht="93" customHeight="1" x14ac:dyDescent="0.25">
      <c r="Y2848" s="105" t="s">
        <v>5341</v>
      </c>
    </row>
    <row r="2849" spans="25:25" ht="93" customHeight="1" x14ac:dyDescent="0.25">
      <c r="Y2849" s="105" t="s">
        <v>5340</v>
      </c>
    </row>
    <row r="2850" spans="25:25" ht="93" customHeight="1" x14ac:dyDescent="0.25">
      <c r="Y2850" s="105" t="s">
        <v>5339</v>
      </c>
    </row>
    <row r="2851" spans="25:25" ht="93" customHeight="1" x14ac:dyDescent="0.25">
      <c r="Y2851" s="105" t="s">
        <v>5338</v>
      </c>
    </row>
    <row r="2852" spans="25:25" ht="93" customHeight="1" x14ac:dyDescent="0.25">
      <c r="Y2852" s="105" t="s">
        <v>5337</v>
      </c>
    </row>
    <row r="2853" spans="25:25" ht="93" customHeight="1" x14ac:dyDescent="0.25">
      <c r="Y2853" s="105" t="s">
        <v>5336</v>
      </c>
    </row>
    <row r="2854" spans="25:25" ht="93" customHeight="1" x14ac:dyDescent="0.25">
      <c r="Y2854" s="105" t="s">
        <v>5335</v>
      </c>
    </row>
    <row r="2855" spans="25:25" ht="93" customHeight="1" x14ac:dyDescent="0.25">
      <c r="Y2855" s="105" t="s">
        <v>5334</v>
      </c>
    </row>
    <row r="2856" spans="25:25" ht="93" customHeight="1" x14ac:dyDescent="0.25">
      <c r="Y2856" s="105" t="s">
        <v>5333</v>
      </c>
    </row>
    <row r="2857" spans="25:25" ht="93" customHeight="1" x14ac:dyDescent="0.25">
      <c r="Y2857" s="105" t="s">
        <v>5332</v>
      </c>
    </row>
    <row r="2858" spans="25:25" ht="93" customHeight="1" x14ac:dyDescent="0.25">
      <c r="Y2858" s="105" t="s">
        <v>2141</v>
      </c>
    </row>
    <row r="2859" spans="25:25" ht="93" customHeight="1" x14ac:dyDescent="0.25">
      <c r="Y2859" s="105" t="s">
        <v>5331</v>
      </c>
    </row>
    <row r="2860" spans="25:25" ht="93" customHeight="1" x14ac:dyDescent="0.25">
      <c r="Y2860" s="105" t="s">
        <v>5330</v>
      </c>
    </row>
    <row r="2861" spans="25:25" ht="93" customHeight="1" x14ac:dyDescent="0.25">
      <c r="Y2861" s="105" t="s">
        <v>5329</v>
      </c>
    </row>
    <row r="2862" spans="25:25" ht="93" customHeight="1" x14ac:dyDescent="0.25">
      <c r="Y2862" s="105" t="s">
        <v>5328</v>
      </c>
    </row>
    <row r="2863" spans="25:25" ht="93" customHeight="1" x14ac:dyDescent="0.25">
      <c r="Y2863" s="105" t="s">
        <v>3477</v>
      </c>
    </row>
    <row r="2864" spans="25:25" ht="93" customHeight="1" x14ac:dyDescent="0.25">
      <c r="Y2864" s="105" t="s">
        <v>5327</v>
      </c>
    </row>
    <row r="2865" spans="25:25" ht="93" customHeight="1" x14ac:dyDescent="0.25">
      <c r="Y2865" s="105" t="s">
        <v>5326</v>
      </c>
    </row>
    <row r="2866" spans="25:25" ht="93" customHeight="1" x14ac:dyDescent="0.25">
      <c r="Y2866" s="105" t="s">
        <v>5325</v>
      </c>
    </row>
    <row r="2867" spans="25:25" ht="93" customHeight="1" x14ac:dyDescent="0.25">
      <c r="Y2867" s="105" t="s">
        <v>3511</v>
      </c>
    </row>
    <row r="2868" spans="25:25" ht="93" customHeight="1" x14ac:dyDescent="0.25">
      <c r="Y2868" s="105" t="s">
        <v>3509</v>
      </c>
    </row>
    <row r="2869" spans="25:25" ht="93" customHeight="1" x14ac:dyDescent="0.25">
      <c r="Y2869" s="105" t="s">
        <v>5324</v>
      </c>
    </row>
    <row r="2870" spans="25:25" ht="93" customHeight="1" x14ac:dyDescent="0.25">
      <c r="Y2870" s="105" t="s">
        <v>5323</v>
      </c>
    </row>
    <row r="2871" spans="25:25" ht="93" customHeight="1" x14ac:dyDescent="0.25">
      <c r="Y2871" s="105" t="s">
        <v>5322</v>
      </c>
    </row>
    <row r="2872" spans="25:25" ht="93" customHeight="1" x14ac:dyDescent="0.25">
      <c r="Y2872" s="105" t="s">
        <v>5321</v>
      </c>
    </row>
    <row r="2873" spans="25:25" ht="93" customHeight="1" x14ac:dyDescent="0.25">
      <c r="Y2873" s="105" t="s">
        <v>5320</v>
      </c>
    </row>
    <row r="2874" spans="25:25" ht="93" customHeight="1" x14ac:dyDescent="0.25">
      <c r="Y2874" s="105" t="s">
        <v>5319</v>
      </c>
    </row>
    <row r="2875" spans="25:25" ht="93" customHeight="1" x14ac:dyDescent="0.25">
      <c r="Y2875" s="105" t="s">
        <v>5318</v>
      </c>
    </row>
    <row r="2876" spans="25:25" ht="93" customHeight="1" x14ac:dyDescent="0.25">
      <c r="Y2876" s="105" t="s">
        <v>5317</v>
      </c>
    </row>
    <row r="2877" spans="25:25" ht="93" customHeight="1" x14ac:dyDescent="0.25">
      <c r="Y2877" s="105" t="s">
        <v>2138</v>
      </c>
    </row>
    <row r="2878" spans="25:25" ht="93" customHeight="1" x14ac:dyDescent="0.25">
      <c r="Y2878" s="105" t="s">
        <v>5316</v>
      </c>
    </row>
    <row r="2879" spans="25:25" ht="93" customHeight="1" x14ac:dyDescent="0.25">
      <c r="Y2879" s="105" t="s">
        <v>5315</v>
      </c>
    </row>
    <row r="2880" spans="25:25" ht="93" customHeight="1" x14ac:dyDescent="0.25">
      <c r="Y2880" s="105" t="s">
        <v>5314</v>
      </c>
    </row>
    <row r="2881" spans="25:25" ht="93" customHeight="1" x14ac:dyDescent="0.25">
      <c r="Y2881" s="105" t="s">
        <v>5313</v>
      </c>
    </row>
    <row r="2882" spans="25:25" ht="93" customHeight="1" x14ac:dyDescent="0.25">
      <c r="Y2882" s="105" t="s">
        <v>5312</v>
      </c>
    </row>
    <row r="2883" spans="25:25" ht="93" customHeight="1" x14ac:dyDescent="0.25">
      <c r="Y2883" s="105" t="s">
        <v>5311</v>
      </c>
    </row>
    <row r="2884" spans="25:25" ht="93" customHeight="1" x14ac:dyDescent="0.25">
      <c r="Y2884" s="105" t="s">
        <v>5310</v>
      </c>
    </row>
    <row r="2885" spans="25:25" ht="93" customHeight="1" x14ac:dyDescent="0.25">
      <c r="Y2885" s="105" t="s">
        <v>5309</v>
      </c>
    </row>
    <row r="2886" spans="25:25" ht="93" customHeight="1" x14ac:dyDescent="0.25">
      <c r="Y2886" s="105" t="s">
        <v>337</v>
      </c>
    </row>
    <row r="2887" spans="25:25" ht="93" customHeight="1" x14ac:dyDescent="0.25">
      <c r="Y2887" s="105" t="s">
        <v>2421</v>
      </c>
    </row>
    <row r="2888" spans="25:25" ht="93" customHeight="1" x14ac:dyDescent="0.25">
      <c r="Y2888" s="105" t="s">
        <v>5308</v>
      </c>
    </row>
    <row r="2889" spans="25:25" ht="93" customHeight="1" x14ac:dyDescent="0.25">
      <c r="Y2889" s="105" t="s">
        <v>5307</v>
      </c>
    </row>
    <row r="2890" spans="25:25" ht="93" customHeight="1" x14ac:dyDescent="0.25">
      <c r="Y2890" s="105" t="s">
        <v>5306</v>
      </c>
    </row>
    <row r="2891" spans="25:25" ht="93" customHeight="1" x14ac:dyDescent="0.25">
      <c r="Y2891" s="105" t="s">
        <v>5305</v>
      </c>
    </row>
    <row r="2892" spans="25:25" ht="93" customHeight="1" x14ac:dyDescent="0.25">
      <c r="Y2892" s="105" t="s">
        <v>5304</v>
      </c>
    </row>
    <row r="2893" spans="25:25" ht="93" customHeight="1" x14ac:dyDescent="0.25">
      <c r="Y2893" s="105" t="s">
        <v>5303</v>
      </c>
    </row>
    <row r="2894" spans="25:25" ht="93" customHeight="1" x14ac:dyDescent="0.25">
      <c r="Y2894" s="105" t="s">
        <v>5302</v>
      </c>
    </row>
    <row r="2895" spans="25:25" ht="93" customHeight="1" x14ac:dyDescent="0.25">
      <c r="Y2895" s="105" t="s">
        <v>5301</v>
      </c>
    </row>
    <row r="2896" spans="25:25" ht="93" customHeight="1" x14ac:dyDescent="0.25">
      <c r="Y2896" s="105" t="s">
        <v>5300</v>
      </c>
    </row>
    <row r="2897" spans="25:25" ht="93" customHeight="1" x14ac:dyDescent="0.25">
      <c r="Y2897" s="105" t="s">
        <v>5299</v>
      </c>
    </row>
    <row r="2898" spans="25:25" ht="93" customHeight="1" x14ac:dyDescent="0.25">
      <c r="Y2898" s="105" t="s">
        <v>5298</v>
      </c>
    </row>
    <row r="2899" spans="25:25" ht="93" customHeight="1" x14ac:dyDescent="0.25">
      <c r="Y2899" s="105" t="s">
        <v>5297</v>
      </c>
    </row>
    <row r="2900" spans="25:25" ht="93" customHeight="1" x14ac:dyDescent="0.25">
      <c r="Y2900" s="105" t="s">
        <v>5296</v>
      </c>
    </row>
    <row r="2901" spans="25:25" ht="93" customHeight="1" x14ac:dyDescent="0.25">
      <c r="Y2901" s="105" t="s">
        <v>5295</v>
      </c>
    </row>
    <row r="2902" spans="25:25" ht="93" customHeight="1" x14ac:dyDescent="0.25">
      <c r="Y2902" s="105" t="s">
        <v>463</v>
      </c>
    </row>
    <row r="2903" spans="25:25" ht="93" customHeight="1" x14ac:dyDescent="0.25">
      <c r="Y2903" s="105" t="s">
        <v>5294</v>
      </c>
    </row>
    <row r="2904" spans="25:25" ht="93" customHeight="1" x14ac:dyDescent="0.25">
      <c r="Y2904" s="105" t="s">
        <v>5293</v>
      </c>
    </row>
    <row r="2905" spans="25:25" ht="93" customHeight="1" x14ac:dyDescent="0.25">
      <c r="Y2905" s="105" t="s">
        <v>5292</v>
      </c>
    </row>
    <row r="2906" spans="25:25" ht="93" customHeight="1" x14ac:dyDescent="0.25">
      <c r="Y2906" s="105" t="s">
        <v>5291</v>
      </c>
    </row>
    <row r="2907" spans="25:25" ht="93" customHeight="1" x14ac:dyDescent="0.25">
      <c r="Y2907" s="105" t="s">
        <v>5290</v>
      </c>
    </row>
    <row r="2908" spans="25:25" ht="93" customHeight="1" x14ac:dyDescent="0.25">
      <c r="Y2908" s="105" t="s">
        <v>5289</v>
      </c>
    </row>
    <row r="2909" spans="25:25" ht="93" customHeight="1" x14ac:dyDescent="0.25">
      <c r="Y2909" s="105" t="s">
        <v>5288</v>
      </c>
    </row>
    <row r="2910" spans="25:25" ht="93" customHeight="1" x14ac:dyDescent="0.25">
      <c r="Y2910" s="105" t="s">
        <v>242</v>
      </c>
    </row>
    <row r="2911" spans="25:25" ht="93" customHeight="1" x14ac:dyDescent="0.25">
      <c r="Y2911" s="105" t="s">
        <v>274</v>
      </c>
    </row>
    <row r="2912" spans="25:25" ht="93" customHeight="1" x14ac:dyDescent="0.25">
      <c r="Y2912" s="105" t="s">
        <v>1379</v>
      </c>
    </row>
    <row r="2913" spans="25:25" ht="93" customHeight="1" x14ac:dyDescent="0.25">
      <c r="Y2913" s="105" t="s">
        <v>5287</v>
      </c>
    </row>
    <row r="2914" spans="25:25" ht="93" customHeight="1" x14ac:dyDescent="0.25">
      <c r="Y2914" s="105" t="s">
        <v>5286</v>
      </c>
    </row>
    <row r="2915" spans="25:25" ht="93" customHeight="1" x14ac:dyDescent="0.25">
      <c r="Y2915" s="105" t="s">
        <v>1377</v>
      </c>
    </row>
    <row r="2916" spans="25:25" ht="93" customHeight="1" x14ac:dyDescent="0.25">
      <c r="Y2916" s="105" t="s">
        <v>1375</v>
      </c>
    </row>
    <row r="2917" spans="25:25" ht="93" customHeight="1" x14ac:dyDescent="0.25">
      <c r="Y2917" s="105" t="s">
        <v>5285</v>
      </c>
    </row>
    <row r="2918" spans="25:25" ht="93" customHeight="1" x14ac:dyDescent="0.25">
      <c r="Y2918" s="105" t="s">
        <v>5284</v>
      </c>
    </row>
    <row r="2919" spans="25:25" ht="93" customHeight="1" x14ac:dyDescent="0.25">
      <c r="Y2919" s="105" t="s">
        <v>5283</v>
      </c>
    </row>
    <row r="2920" spans="25:25" ht="93" customHeight="1" x14ac:dyDescent="0.25">
      <c r="Y2920" s="105" t="s">
        <v>5282</v>
      </c>
    </row>
    <row r="2921" spans="25:25" ht="93" customHeight="1" x14ac:dyDescent="0.25">
      <c r="Y2921" s="105" t="s">
        <v>5281</v>
      </c>
    </row>
    <row r="2922" spans="25:25" ht="93" customHeight="1" x14ac:dyDescent="0.25">
      <c r="Y2922" s="105" t="s">
        <v>5280</v>
      </c>
    </row>
    <row r="2923" spans="25:25" ht="93" customHeight="1" x14ac:dyDescent="0.25">
      <c r="Y2923" s="105" t="s">
        <v>5279</v>
      </c>
    </row>
    <row r="2924" spans="25:25" ht="93" customHeight="1" x14ac:dyDescent="0.25">
      <c r="Y2924" s="105" t="s">
        <v>1373</v>
      </c>
    </row>
    <row r="2925" spans="25:25" ht="93" customHeight="1" x14ac:dyDescent="0.25">
      <c r="Y2925" s="105" t="s">
        <v>1371</v>
      </c>
    </row>
    <row r="2926" spans="25:25" ht="93" customHeight="1" x14ac:dyDescent="0.25">
      <c r="Y2926" s="105" t="s">
        <v>5278</v>
      </c>
    </row>
    <row r="2927" spans="25:25" ht="93" customHeight="1" x14ac:dyDescent="0.25">
      <c r="Y2927" s="105" t="s">
        <v>5277</v>
      </c>
    </row>
    <row r="2928" spans="25:25" ht="93" customHeight="1" x14ac:dyDescent="0.25">
      <c r="Y2928" s="105" t="s">
        <v>5276</v>
      </c>
    </row>
    <row r="2929" spans="25:25" ht="93" customHeight="1" x14ac:dyDescent="0.25">
      <c r="Y2929" s="105" t="s">
        <v>5275</v>
      </c>
    </row>
    <row r="2930" spans="25:25" ht="93" customHeight="1" x14ac:dyDescent="0.25">
      <c r="Y2930" s="105" t="s">
        <v>5274</v>
      </c>
    </row>
    <row r="2931" spans="25:25" ht="93" customHeight="1" x14ac:dyDescent="0.25">
      <c r="Y2931" s="105" t="s">
        <v>2419</v>
      </c>
    </row>
    <row r="2932" spans="25:25" ht="93" customHeight="1" x14ac:dyDescent="0.25">
      <c r="Y2932" s="105" t="s">
        <v>5273</v>
      </c>
    </row>
    <row r="2933" spans="25:25" ht="93" customHeight="1" x14ac:dyDescent="0.25">
      <c r="Y2933" s="105" t="s">
        <v>5272</v>
      </c>
    </row>
    <row r="2934" spans="25:25" ht="93" customHeight="1" x14ac:dyDescent="0.25">
      <c r="Y2934" s="105" t="s">
        <v>5271</v>
      </c>
    </row>
    <row r="2935" spans="25:25" ht="93" customHeight="1" x14ac:dyDescent="0.25">
      <c r="Y2935" s="105" t="s">
        <v>5270</v>
      </c>
    </row>
    <row r="2936" spans="25:25" ht="93" customHeight="1" x14ac:dyDescent="0.25">
      <c r="Y2936" s="105" t="s">
        <v>5269</v>
      </c>
    </row>
    <row r="2937" spans="25:25" ht="93" customHeight="1" x14ac:dyDescent="0.25">
      <c r="Y2937" s="105" t="s">
        <v>5268</v>
      </c>
    </row>
    <row r="2938" spans="25:25" ht="93" customHeight="1" x14ac:dyDescent="0.25">
      <c r="Y2938" s="105" t="s">
        <v>5267</v>
      </c>
    </row>
    <row r="2939" spans="25:25" ht="93" customHeight="1" x14ac:dyDescent="0.25">
      <c r="Y2939" s="105" t="s">
        <v>5266</v>
      </c>
    </row>
    <row r="2940" spans="25:25" ht="93" customHeight="1" x14ac:dyDescent="0.25">
      <c r="Y2940" s="105" t="s">
        <v>5265</v>
      </c>
    </row>
    <row r="2941" spans="25:25" ht="93" customHeight="1" x14ac:dyDescent="0.25">
      <c r="Y2941" s="105" t="s">
        <v>5264</v>
      </c>
    </row>
    <row r="2942" spans="25:25" ht="93" customHeight="1" x14ac:dyDescent="0.25">
      <c r="Y2942" s="105" t="s">
        <v>5263</v>
      </c>
    </row>
    <row r="2943" spans="25:25" ht="93" customHeight="1" x14ac:dyDescent="0.25">
      <c r="Y2943" s="105" t="s">
        <v>5262</v>
      </c>
    </row>
    <row r="2944" spans="25:25" ht="93" customHeight="1" x14ac:dyDescent="0.25">
      <c r="Y2944" s="105" t="s">
        <v>5261</v>
      </c>
    </row>
    <row r="2945" spans="25:25" ht="93" customHeight="1" x14ac:dyDescent="0.25">
      <c r="Y2945" s="105" t="s">
        <v>5260</v>
      </c>
    </row>
    <row r="2946" spans="25:25" ht="93" customHeight="1" x14ac:dyDescent="0.25">
      <c r="Y2946" s="105" t="s">
        <v>5259</v>
      </c>
    </row>
    <row r="2947" spans="25:25" ht="93" customHeight="1" x14ac:dyDescent="0.25">
      <c r="Y2947" s="105" t="s">
        <v>5258</v>
      </c>
    </row>
    <row r="2948" spans="25:25" ht="93" customHeight="1" x14ac:dyDescent="0.25">
      <c r="Y2948" s="105" t="s">
        <v>5257</v>
      </c>
    </row>
    <row r="2949" spans="25:25" ht="93" customHeight="1" x14ac:dyDescent="0.25">
      <c r="Y2949" s="105" t="s">
        <v>5256</v>
      </c>
    </row>
    <row r="2950" spans="25:25" ht="93" customHeight="1" x14ac:dyDescent="0.25">
      <c r="Y2950" s="105" t="s">
        <v>5255</v>
      </c>
    </row>
    <row r="2951" spans="25:25" ht="93" customHeight="1" x14ac:dyDescent="0.25">
      <c r="Y2951" s="105" t="s">
        <v>5254</v>
      </c>
    </row>
    <row r="2952" spans="25:25" ht="93" customHeight="1" x14ac:dyDescent="0.25">
      <c r="Y2952" s="105" t="s">
        <v>5253</v>
      </c>
    </row>
    <row r="2953" spans="25:25" ht="93" customHeight="1" x14ac:dyDescent="0.25">
      <c r="Y2953" s="105" t="s">
        <v>5252</v>
      </c>
    </row>
    <row r="2954" spans="25:25" ht="93" customHeight="1" x14ac:dyDescent="0.25">
      <c r="Y2954" s="105" t="s">
        <v>5251</v>
      </c>
    </row>
    <row r="2955" spans="25:25" ht="93" customHeight="1" x14ac:dyDescent="0.25">
      <c r="Y2955" s="105" t="s">
        <v>1268</v>
      </c>
    </row>
    <row r="2956" spans="25:25" ht="93" customHeight="1" x14ac:dyDescent="0.25">
      <c r="Y2956" s="105" t="s">
        <v>5250</v>
      </c>
    </row>
    <row r="2957" spans="25:25" ht="93" customHeight="1" x14ac:dyDescent="0.25">
      <c r="Y2957" s="105" t="s">
        <v>440</v>
      </c>
    </row>
    <row r="2958" spans="25:25" ht="93" customHeight="1" x14ac:dyDescent="0.25">
      <c r="Y2958" s="105" t="s">
        <v>434</v>
      </c>
    </row>
    <row r="2959" spans="25:25" ht="93" customHeight="1" x14ac:dyDescent="0.25">
      <c r="Y2959" s="105" t="s">
        <v>5249</v>
      </c>
    </row>
    <row r="2960" spans="25:25" ht="93" customHeight="1" x14ac:dyDescent="0.25">
      <c r="Y2960" s="105" t="s">
        <v>5248</v>
      </c>
    </row>
    <row r="2961" spans="25:25" ht="93" customHeight="1" x14ac:dyDescent="0.25">
      <c r="Y2961" s="105" t="s">
        <v>5247</v>
      </c>
    </row>
    <row r="2962" spans="25:25" ht="93" customHeight="1" x14ac:dyDescent="0.25">
      <c r="Y2962" s="105" t="s">
        <v>5246</v>
      </c>
    </row>
    <row r="2963" spans="25:25" ht="93" customHeight="1" x14ac:dyDescent="0.25">
      <c r="Y2963" s="105" t="s">
        <v>5245</v>
      </c>
    </row>
    <row r="2964" spans="25:25" ht="93" customHeight="1" x14ac:dyDescent="0.25">
      <c r="Y2964" s="105" t="s">
        <v>5244</v>
      </c>
    </row>
    <row r="2965" spans="25:25" ht="93" customHeight="1" x14ac:dyDescent="0.25">
      <c r="Y2965" s="105" t="s">
        <v>5243</v>
      </c>
    </row>
    <row r="2966" spans="25:25" ht="93" customHeight="1" x14ac:dyDescent="0.25">
      <c r="Y2966" s="105" t="s">
        <v>5242</v>
      </c>
    </row>
    <row r="2967" spans="25:25" ht="93" customHeight="1" x14ac:dyDescent="0.25">
      <c r="Y2967" s="105" t="s">
        <v>5241</v>
      </c>
    </row>
    <row r="2968" spans="25:25" ht="93" customHeight="1" x14ac:dyDescent="0.25">
      <c r="Y2968" s="105" t="s">
        <v>35</v>
      </c>
    </row>
    <row r="2969" spans="25:25" ht="93" customHeight="1" x14ac:dyDescent="0.25">
      <c r="Y2969" s="105" t="s">
        <v>272</v>
      </c>
    </row>
    <row r="2970" spans="25:25" ht="93" customHeight="1" x14ac:dyDescent="0.25">
      <c r="Y2970" s="105" t="s">
        <v>5240</v>
      </c>
    </row>
    <row r="2971" spans="25:25" ht="93" customHeight="1" x14ac:dyDescent="0.25">
      <c r="Y2971" s="105" t="s">
        <v>229</v>
      </c>
    </row>
    <row r="2972" spans="25:25" ht="93" customHeight="1" x14ac:dyDescent="0.25">
      <c r="Y2972" s="105" t="s">
        <v>5239</v>
      </c>
    </row>
    <row r="2973" spans="25:25" ht="93" customHeight="1" x14ac:dyDescent="0.25">
      <c r="Y2973" s="105" t="s">
        <v>430</v>
      </c>
    </row>
    <row r="2974" spans="25:25" ht="93" customHeight="1" x14ac:dyDescent="0.25">
      <c r="Y2974" s="105" t="s">
        <v>5238</v>
      </c>
    </row>
    <row r="2975" spans="25:25" ht="93" customHeight="1" x14ac:dyDescent="0.25">
      <c r="Y2975" s="105" t="s">
        <v>420</v>
      </c>
    </row>
    <row r="2976" spans="25:25" ht="93" customHeight="1" x14ac:dyDescent="0.25">
      <c r="Y2976" s="105" t="s">
        <v>416</v>
      </c>
    </row>
    <row r="2977" spans="25:25" ht="93" customHeight="1" x14ac:dyDescent="0.25">
      <c r="Y2977" s="105" t="s">
        <v>410</v>
      </c>
    </row>
    <row r="2978" spans="25:25" ht="93" customHeight="1" x14ac:dyDescent="0.25">
      <c r="Y2978" s="105" t="s">
        <v>5237</v>
      </c>
    </row>
    <row r="2979" spans="25:25" ht="93" customHeight="1" x14ac:dyDescent="0.25">
      <c r="Y2979" s="105" t="s">
        <v>228</v>
      </c>
    </row>
    <row r="2980" spans="25:25" ht="93" customHeight="1" x14ac:dyDescent="0.25">
      <c r="Y2980" s="105" t="s">
        <v>240</v>
      </c>
    </row>
    <row r="2981" spans="25:25" ht="93" customHeight="1" x14ac:dyDescent="0.25">
      <c r="Y2981" s="105" t="s">
        <v>269</v>
      </c>
    </row>
    <row r="2982" spans="25:25" ht="93" customHeight="1" x14ac:dyDescent="0.25">
      <c r="Y2982" s="105" t="s">
        <v>5236</v>
      </c>
    </row>
    <row r="2983" spans="25:25" ht="93" customHeight="1" x14ac:dyDescent="0.25">
      <c r="Y2983" s="105" t="s">
        <v>26</v>
      </c>
    </row>
    <row r="2984" spans="25:25" ht="93" customHeight="1" x14ac:dyDescent="0.25">
      <c r="Y2984" s="105" t="s">
        <v>63</v>
      </c>
    </row>
    <row r="2985" spans="25:25" ht="93" customHeight="1" x14ac:dyDescent="0.25">
      <c r="Y2985" s="105" t="s">
        <v>5235</v>
      </c>
    </row>
    <row r="2986" spans="25:25" ht="93" customHeight="1" x14ac:dyDescent="0.25">
      <c r="Y2986" s="105" t="s">
        <v>5234</v>
      </c>
    </row>
    <row r="2987" spans="25:25" ht="93" customHeight="1" x14ac:dyDescent="0.25">
      <c r="Y2987" s="105" t="s">
        <v>5233</v>
      </c>
    </row>
    <row r="2988" spans="25:25" ht="93" customHeight="1" x14ac:dyDescent="0.25">
      <c r="Y2988" s="105" t="s">
        <v>5232</v>
      </c>
    </row>
    <row r="2989" spans="25:25" ht="93" customHeight="1" x14ac:dyDescent="0.25">
      <c r="Y2989" s="105" t="s">
        <v>5231</v>
      </c>
    </row>
    <row r="2990" spans="25:25" ht="93" customHeight="1" x14ac:dyDescent="0.25">
      <c r="Y2990" s="105" t="s">
        <v>5230</v>
      </c>
    </row>
    <row r="2991" spans="25:25" ht="93" customHeight="1" x14ac:dyDescent="0.25">
      <c r="Y2991" s="105" t="s">
        <v>5229</v>
      </c>
    </row>
    <row r="2992" spans="25:25" ht="93" customHeight="1" x14ac:dyDescent="0.25">
      <c r="Y2992" s="105" t="s">
        <v>5228</v>
      </c>
    </row>
    <row r="2993" spans="25:25" ht="93" customHeight="1" x14ac:dyDescent="0.25">
      <c r="Y2993" s="105" t="s">
        <v>5227</v>
      </c>
    </row>
    <row r="2994" spans="25:25" ht="93" customHeight="1" x14ac:dyDescent="0.25">
      <c r="Y2994" s="105" t="s">
        <v>5226</v>
      </c>
    </row>
    <row r="2995" spans="25:25" ht="93" customHeight="1" x14ac:dyDescent="0.25">
      <c r="Y2995" s="105" t="s">
        <v>5225</v>
      </c>
    </row>
    <row r="2996" spans="25:25" ht="93" customHeight="1" x14ac:dyDescent="0.25">
      <c r="Y2996" s="105" t="s">
        <v>98</v>
      </c>
    </row>
    <row r="2997" spans="25:25" ht="93" customHeight="1" x14ac:dyDescent="0.25">
      <c r="Y2997" s="105" t="s">
        <v>208</v>
      </c>
    </row>
    <row r="2998" spans="25:25" ht="93" customHeight="1" x14ac:dyDescent="0.25">
      <c r="Y2998" s="105" t="s">
        <v>100</v>
      </c>
    </row>
    <row r="2999" spans="25:25" ht="93" customHeight="1" x14ac:dyDescent="0.25">
      <c r="Y2999" s="105" t="s">
        <v>5224</v>
      </c>
    </row>
    <row r="3000" spans="25:25" ht="93" customHeight="1" x14ac:dyDescent="0.25">
      <c r="Y3000" s="105" t="s">
        <v>5223</v>
      </c>
    </row>
    <row r="3001" spans="25:25" ht="93" customHeight="1" x14ac:dyDescent="0.25">
      <c r="Y3001" s="105" t="s">
        <v>5222</v>
      </c>
    </row>
    <row r="3002" spans="25:25" ht="93" customHeight="1" x14ac:dyDescent="0.25">
      <c r="Y3002" s="105" t="s">
        <v>5221</v>
      </c>
    </row>
    <row r="3003" spans="25:25" ht="93" customHeight="1" x14ac:dyDescent="0.25">
      <c r="Y3003" s="105" t="s">
        <v>5220</v>
      </c>
    </row>
    <row r="3004" spans="25:25" ht="93" customHeight="1" x14ac:dyDescent="0.25">
      <c r="Y3004" s="105" t="s">
        <v>5219</v>
      </c>
    </row>
    <row r="3005" spans="25:25" ht="93" customHeight="1" x14ac:dyDescent="0.25">
      <c r="Y3005" s="105" t="s">
        <v>5218</v>
      </c>
    </row>
    <row r="3006" spans="25:25" ht="93" customHeight="1" x14ac:dyDescent="0.25">
      <c r="Y3006" s="105" t="s">
        <v>5217</v>
      </c>
    </row>
    <row r="3007" spans="25:25" ht="93" customHeight="1" x14ac:dyDescent="0.25">
      <c r="Y3007" s="105" t="s">
        <v>130</v>
      </c>
    </row>
    <row r="3008" spans="25:25" ht="93" customHeight="1" x14ac:dyDescent="0.25">
      <c r="Y3008" s="105" t="s">
        <v>5216</v>
      </c>
    </row>
    <row r="3009" spans="25:25" ht="93" customHeight="1" x14ac:dyDescent="0.25">
      <c r="Y3009" s="105" t="s">
        <v>5215</v>
      </c>
    </row>
    <row r="3010" spans="25:25" ht="93" customHeight="1" x14ac:dyDescent="0.25">
      <c r="Y3010" s="105" t="s">
        <v>5214</v>
      </c>
    </row>
    <row r="3011" spans="25:25" ht="93" customHeight="1" x14ac:dyDescent="0.25">
      <c r="Y3011" s="105" t="s">
        <v>5213</v>
      </c>
    </row>
    <row r="3012" spans="25:25" ht="93" customHeight="1" x14ac:dyDescent="0.25">
      <c r="Y3012" s="105" t="s">
        <v>5212</v>
      </c>
    </row>
    <row r="3013" spans="25:25" ht="93" customHeight="1" x14ac:dyDescent="0.25">
      <c r="Y3013" s="105" t="s">
        <v>5211</v>
      </c>
    </row>
    <row r="3014" spans="25:25" ht="93" customHeight="1" x14ac:dyDescent="0.25">
      <c r="Y3014" s="105" t="s">
        <v>5210</v>
      </c>
    </row>
    <row r="3015" spans="25:25" ht="93" customHeight="1" x14ac:dyDescent="0.25">
      <c r="Y3015" s="105" t="s">
        <v>5209</v>
      </c>
    </row>
    <row r="3016" spans="25:25" ht="93" customHeight="1" x14ac:dyDescent="0.25">
      <c r="Y3016" s="105" t="s">
        <v>5208</v>
      </c>
    </row>
    <row r="3017" spans="25:25" ht="93" customHeight="1" x14ac:dyDescent="0.25">
      <c r="Y3017" s="105" t="s">
        <v>5207</v>
      </c>
    </row>
    <row r="3018" spans="25:25" ht="93" customHeight="1" x14ac:dyDescent="0.25">
      <c r="Y3018" s="105" t="s">
        <v>5206</v>
      </c>
    </row>
    <row r="3019" spans="25:25" ht="93" customHeight="1" x14ac:dyDescent="0.25">
      <c r="Y3019" s="105" t="s">
        <v>5205</v>
      </c>
    </row>
    <row r="3020" spans="25:25" ht="93" customHeight="1" x14ac:dyDescent="0.25">
      <c r="Y3020" s="105" t="s">
        <v>5204</v>
      </c>
    </row>
    <row r="3021" spans="25:25" ht="93" customHeight="1" x14ac:dyDescent="0.25">
      <c r="Y3021" s="105" t="s">
        <v>185</v>
      </c>
    </row>
    <row r="3022" spans="25:25" ht="93" customHeight="1" x14ac:dyDescent="0.25">
      <c r="Y3022" s="105" t="s">
        <v>217</v>
      </c>
    </row>
    <row r="3023" spans="25:25" ht="93" customHeight="1" x14ac:dyDescent="0.25">
      <c r="Y3023" s="105" t="s">
        <v>5203</v>
      </c>
    </row>
    <row r="3024" spans="25:25" ht="93" customHeight="1" x14ac:dyDescent="0.25">
      <c r="Y3024" s="105" t="s">
        <v>5202</v>
      </c>
    </row>
    <row r="3025" spans="25:25" ht="93" customHeight="1" x14ac:dyDescent="0.25">
      <c r="Y3025" s="105" t="s">
        <v>5201</v>
      </c>
    </row>
    <row r="3026" spans="25:25" ht="93" customHeight="1" x14ac:dyDescent="0.25">
      <c r="Y3026" s="105" t="s">
        <v>5200</v>
      </c>
    </row>
    <row r="3027" spans="25:25" ht="93" customHeight="1" x14ac:dyDescent="0.25">
      <c r="Y3027" s="105" t="s">
        <v>5199</v>
      </c>
    </row>
    <row r="3028" spans="25:25" ht="93" customHeight="1" x14ac:dyDescent="0.25">
      <c r="Y3028" s="105" t="s">
        <v>5198</v>
      </c>
    </row>
    <row r="3029" spans="25:25" ht="93" customHeight="1" x14ac:dyDescent="0.25">
      <c r="Y3029" s="105" t="s">
        <v>163</v>
      </c>
    </row>
    <row r="3030" spans="25:25" ht="93" customHeight="1" x14ac:dyDescent="0.25">
      <c r="Y3030" s="105" t="s">
        <v>5197</v>
      </c>
    </row>
    <row r="3031" spans="25:25" ht="93" customHeight="1" x14ac:dyDescent="0.25">
      <c r="Y3031" s="105" t="s">
        <v>5196</v>
      </c>
    </row>
    <row r="3032" spans="25:25" ht="93" customHeight="1" x14ac:dyDescent="0.25">
      <c r="Y3032" s="105" t="s">
        <v>200</v>
      </c>
    </row>
    <row r="3033" spans="25:25" ht="93" customHeight="1" x14ac:dyDescent="0.25">
      <c r="Y3033" s="105" t="s">
        <v>5195</v>
      </c>
    </row>
    <row r="3034" spans="25:25" ht="93" customHeight="1" x14ac:dyDescent="0.25">
      <c r="Y3034" s="105" t="s">
        <v>5194</v>
      </c>
    </row>
    <row r="3035" spans="25:25" ht="93" customHeight="1" x14ac:dyDescent="0.25">
      <c r="Y3035" s="105" t="s">
        <v>5193</v>
      </c>
    </row>
    <row r="3036" spans="25:25" ht="93" customHeight="1" x14ac:dyDescent="0.25">
      <c r="Y3036" s="105" t="s">
        <v>5192</v>
      </c>
    </row>
    <row r="3037" spans="25:25" ht="93" customHeight="1" x14ac:dyDescent="0.25">
      <c r="Y3037" s="105" t="s">
        <v>164</v>
      </c>
    </row>
    <row r="3038" spans="25:25" ht="93" customHeight="1" x14ac:dyDescent="0.25">
      <c r="Y3038" s="105" t="s">
        <v>201</v>
      </c>
    </row>
    <row r="3039" spans="25:25" ht="93" customHeight="1" x14ac:dyDescent="0.25">
      <c r="Y3039" s="105" t="s">
        <v>252</v>
      </c>
    </row>
    <row r="3040" spans="25:25" ht="93" customHeight="1" x14ac:dyDescent="0.25">
      <c r="Y3040" s="105" t="s">
        <v>284</v>
      </c>
    </row>
    <row r="3041" spans="25:25" ht="93" customHeight="1" x14ac:dyDescent="0.25">
      <c r="Y3041" s="105" t="s">
        <v>179</v>
      </c>
    </row>
    <row r="3042" spans="25:25" ht="93" customHeight="1" x14ac:dyDescent="0.25">
      <c r="Y3042" s="105" t="s">
        <v>5191</v>
      </c>
    </row>
    <row r="3043" spans="25:25" ht="93" customHeight="1" x14ac:dyDescent="0.25">
      <c r="Y3043" s="105" t="s">
        <v>223</v>
      </c>
    </row>
    <row r="3044" spans="25:25" ht="93" customHeight="1" x14ac:dyDescent="0.25">
      <c r="Y3044" s="105" t="s">
        <v>5190</v>
      </c>
    </row>
    <row r="3045" spans="25:25" ht="93" customHeight="1" x14ac:dyDescent="0.25">
      <c r="Y3045" s="105" t="s">
        <v>157</v>
      </c>
    </row>
    <row r="3046" spans="25:25" ht="93" customHeight="1" x14ac:dyDescent="0.25">
      <c r="Y3046" s="105" t="s">
        <v>5189</v>
      </c>
    </row>
    <row r="3047" spans="25:25" ht="93" customHeight="1" x14ac:dyDescent="0.25">
      <c r="Y3047" s="105" t="s">
        <v>251</v>
      </c>
    </row>
    <row r="3048" spans="25:25" ht="93" customHeight="1" x14ac:dyDescent="0.25">
      <c r="Y3048" s="105" t="s">
        <v>283</v>
      </c>
    </row>
    <row r="3049" spans="25:25" ht="93" customHeight="1" x14ac:dyDescent="0.25">
      <c r="Y3049" s="105" t="s">
        <v>5188</v>
      </c>
    </row>
    <row r="3050" spans="25:25" ht="93" customHeight="1" x14ac:dyDescent="0.25">
      <c r="Y3050" s="105" t="s">
        <v>1368</v>
      </c>
    </row>
    <row r="3051" spans="25:25" ht="93" customHeight="1" x14ac:dyDescent="0.25">
      <c r="Y3051" s="105" t="s">
        <v>1365</v>
      </c>
    </row>
    <row r="3052" spans="25:25" ht="93" customHeight="1" x14ac:dyDescent="0.25">
      <c r="Y3052" s="105" t="s">
        <v>1363</v>
      </c>
    </row>
    <row r="3053" spans="25:25" ht="93" customHeight="1" x14ac:dyDescent="0.25">
      <c r="Y3053" s="105" t="s">
        <v>1361</v>
      </c>
    </row>
    <row r="3054" spans="25:25" ht="93" customHeight="1" x14ac:dyDescent="0.25">
      <c r="Y3054" s="105" t="s">
        <v>1357</v>
      </c>
    </row>
    <row r="3055" spans="25:25" ht="93" customHeight="1" x14ac:dyDescent="0.25">
      <c r="Y3055" s="105" t="s">
        <v>1355</v>
      </c>
    </row>
    <row r="3056" spans="25:25" ht="93" customHeight="1" x14ac:dyDescent="0.25">
      <c r="Y3056" s="105" t="s">
        <v>1353</v>
      </c>
    </row>
    <row r="3057" spans="25:25" ht="93" customHeight="1" x14ac:dyDescent="0.25">
      <c r="Y3057" s="105" t="s">
        <v>1351</v>
      </c>
    </row>
    <row r="3058" spans="25:25" ht="93" customHeight="1" x14ac:dyDescent="0.25">
      <c r="Y3058" s="105" t="s">
        <v>1348</v>
      </c>
    </row>
    <row r="3059" spans="25:25" ht="93" customHeight="1" x14ac:dyDescent="0.25">
      <c r="Y3059" s="105" t="s">
        <v>1345</v>
      </c>
    </row>
    <row r="3060" spans="25:25" ht="93" customHeight="1" x14ac:dyDescent="0.25">
      <c r="Y3060" s="105" t="s">
        <v>1343</v>
      </c>
    </row>
    <row r="3061" spans="25:25" ht="93" customHeight="1" x14ac:dyDescent="0.25">
      <c r="Y3061" s="105" t="s">
        <v>1339</v>
      </c>
    </row>
    <row r="3062" spans="25:25" ht="93" customHeight="1" x14ac:dyDescent="0.25">
      <c r="Y3062" s="105" t="s">
        <v>5187</v>
      </c>
    </row>
    <row r="3063" spans="25:25" ht="93" customHeight="1" x14ac:dyDescent="0.25">
      <c r="Y3063" s="105" t="s">
        <v>5186</v>
      </c>
    </row>
    <row r="3064" spans="25:25" ht="93" customHeight="1" x14ac:dyDescent="0.25">
      <c r="Y3064" s="105" t="s">
        <v>5185</v>
      </c>
    </row>
    <row r="3065" spans="25:25" ht="93" customHeight="1" x14ac:dyDescent="0.25">
      <c r="Y3065" s="105" t="s">
        <v>5184</v>
      </c>
    </row>
    <row r="3066" spans="25:25" ht="93" customHeight="1" x14ac:dyDescent="0.25">
      <c r="Y3066" s="105" t="s">
        <v>324</v>
      </c>
    </row>
    <row r="3067" spans="25:25" ht="93" customHeight="1" x14ac:dyDescent="0.25">
      <c r="Y3067" s="105" t="s">
        <v>5183</v>
      </c>
    </row>
    <row r="3068" spans="25:25" ht="93" customHeight="1" x14ac:dyDescent="0.25">
      <c r="Y3068" s="105" t="s">
        <v>5182</v>
      </c>
    </row>
    <row r="3069" spans="25:25" ht="93" customHeight="1" x14ac:dyDescent="0.25">
      <c r="Y3069" s="105" t="s">
        <v>5181</v>
      </c>
    </row>
    <row r="3070" spans="25:25" ht="93" customHeight="1" x14ac:dyDescent="0.25">
      <c r="Y3070" s="105" t="s">
        <v>5180</v>
      </c>
    </row>
    <row r="3071" spans="25:25" ht="93" customHeight="1" x14ac:dyDescent="0.25">
      <c r="Y3071" s="105" t="s">
        <v>5179</v>
      </c>
    </row>
    <row r="3072" spans="25:25" ht="93" customHeight="1" x14ac:dyDescent="0.25">
      <c r="Y3072" s="105" t="s">
        <v>5178</v>
      </c>
    </row>
    <row r="3073" spans="25:25" ht="93" customHeight="1" x14ac:dyDescent="0.25">
      <c r="Y3073" s="105" t="s">
        <v>5177</v>
      </c>
    </row>
    <row r="3074" spans="25:25" ht="93" customHeight="1" x14ac:dyDescent="0.25">
      <c r="Y3074" s="105" t="s">
        <v>5176</v>
      </c>
    </row>
    <row r="3075" spans="25:25" ht="93" customHeight="1" x14ac:dyDescent="0.25">
      <c r="Y3075" s="105" t="s">
        <v>5175</v>
      </c>
    </row>
    <row r="3076" spans="25:25" ht="93" customHeight="1" x14ac:dyDescent="0.25">
      <c r="Y3076" s="105" t="s">
        <v>5174</v>
      </c>
    </row>
    <row r="3077" spans="25:25" ht="93" customHeight="1" x14ac:dyDescent="0.25">
      <c r="Y3077" s="105" t="s">
        <v>266</v>
      </c>
    </row>
    <row r="3078" spans="25:25" ht="93" customHeight="1" x14ac:dyDescent="0.25">
      <c r="Y3078" s="105" t="s">
        <v>5173</v>
      </c>
    </row>
    <row r="3079" spans="25:25" ht="93" customHeight="1" x14ac:dyDescent="0.25">
      <c r="Y3079" s="105" t="s">
        <v>5172</v>
      </c>
    </row>
    <row r="3080" spans="25:25" ht="93" customHeight="1" x14ac:dyDescent="0.25">
      <c r="Y3080" s="105" t="s">
        <v>5171</v>
      </c>
    </row>
    <row r="3081" spans="25:25" ht="93" customHeight="1" x14ac:dyDescent="0.25">
      <c r="Y3081" s="105" t="s">
        <v>5170</v>
      </c>
    </row>
    <row r="3082" spans="25:25" ht="93" customHeight="1" x14ac:dyDescent="0.25">
      <c r="Y3082" s="105" t="s">
        <v>5169</v>
      </c>
    </row>
    <row r="3083" spans="25:25" ht="93" customHeight="1" x14ac:dyDescent="0.25">
      <c r="Y3083" s="105" t="s">
        <v>5168</v>
      </c>
    </row>
    <row r="3084" spans="25:25" ht="93" customHeight="1" x14ac:dyDescent="0.25">
      <c r="Y3084" s="105" t="s">
        <v>5167</v>
      </c>
    </row>
    <row r="3085" spans="25:25" ht="93" customHeight="1" x14ac:dyDescent="0.25">
      <c r="Y3085" s="105" t="s">
        <v>5166</v>
      </c>
    </row>
    <row r="3086" spans="25:25" ht="93" customHeight="1" x14ac:dyDescent="0.25">
      <c r="Y3086" s="105" t="s">
        <v>5165</v>
      </c>
    </row>
    <row r="3087" spans="25:25" ht="93" customHeight="1" x14ac:dyDescent="0.25">
      <c r="Y3087" s="105" t="s">
        <v>5164</v>
      </c>
    </row>
    <row r="3088" spans="25:25" ht="93" customHeight="1" x14ac:dyDescent="0.25">
      <c r="Y3088" s="105" t="s">
        <v>5163</v>
      </c>
    </row>
    <row r="3089" spans="25:25" ht="93" customHeight="1" x14ac:dyDescent="0.25">
      <c r="Y3089" s="105" t="s">
        <v>5162</v>
      </c>
    </row>
    <row r="3090" spans="25:25" ht="93" customHeight="1" x14ac:dyDescent="0.25">
      <c r="Y3090" s="105" t="s">
        <v>181</v>
      </c>
    </row>
    <row r="3091" spans="25:25" ht="93" customHeight="1" x14ac:dyDescent="0.25">
      <c r="Y3091" s="105" t="s">
        <v>214</v>
      </c>
    </row>
    <row r="3092" spans="25:25" ht="93" customHeight="1" x14ac:dyDescent="0.25">
      <c r="Y3092" s="105" t="s">
        <v>257</v>
      </c>
    </row>
    <row r="3093" spans="25:25" ht="93" customHeight="1" x14ac:dyDescent="0.25">
      <c r="Y3093" s="105" t="s">
        <v>293</v>
      </c>
    </row>
    <row r="3094" spans="25:25" ht="93" customHeight="1" x14ac:dyDescent="0.25">
      <c r="Y3094" s="105" t="s">
        <v>182</v>
      </c>
    </row>
    <row r="3095" spans="25:25" ht="93" customHeight="1" x14ac:dyDescent="0.25">
      <c r="Y3095" s="105" t="s">
        <v>215</v>
      </c>
    </row>
    <row r="3096" spans="25:25" ht="93" customHeight="1" x14ac:dyDescent="0.25">
      <c r="Y3096" s="105" t="s">
        <v>258</v>
      </c>
    </row>
    <row r="3097" spans="25:25" ht="93" customHeight="1" x14ac:dyDescent="0.25">
      <c r="Y3097" s="105" t="s">
        <v>113</v>
      </c>
    </row>
    <row r="3098" spans="25:25" ht="93" customHeight="1" x14ac:dyDescent="0.25">
      <c r="Y3098" s="105" t="s">
        <v>6</v>
      </c>
    </row>
    <row r="3099" spans="25:25" ht="93" customHeight="1" x14ac:dyDescent="0.25">
      <c r="Y3099" s="105" t="s">
        <v>218</v>
      </c>
    </row>
    <row r="3100" spans="25:25" ht="93" customHeight="1" x14ac:dyDescent="0.25">
      <c r="Y3100" s="105" t="s">
        <v>261</v>
      </c>
    </row>
    <row r="3101" spans="25:25" ht="93" customHeight="1" x14ac:dyDescent="0.25">
      <c r="Y3101" s="105" t="s">
        <v>42</v>
      </c>
    </row>
    <row r="3102" spans="25:25" ht="93" customHeight="1" x14ac:dyDescent="0.25">
      <c r="Y3102" s="105" t="s">
        <v>297</v>
      </c>
    </row>
    <row r="3103" spans="25:25" ht="93" customHeight="1" x14ac:dyDescent="0.25">
      <c r="Y3103" s="105" t="s">
        <v>186</v>
      </c>
    </row>
    <row r="3104" spans="25:25" ht="93" customHeight="1" x14ac:dyDescent="0.25">
      <c r="Y3104" s="105" t="s">
        <v>219</v>
      </c>
    </row>
    <row r="3105" spans="25:25" ht="93" customHeight="1" x14ac:dyDescent="0.25">
      <c r="Y3105" s="105" t="s">
        <v>265</v>
      </c>
    </row>
    <row r="3106" spans="25:25" ht="93" customHeight="1" x14ac:dyDescent="0.25">
      <c r="Y3106" s="105" t="s">
        <v>299</v>
      </c>
    </row>
    <row r="3107" spans="25:25" ht="93" customHeight="1" x14ac:dyDescent="0.25">
      <c r="Y3107" s="105" t="s">
        <v>342</v>
      </c>
    </row>
    <row r="3108" spans="25:25" ht="93" customHeight="1" x14ac:dyDescent="0.25">
      <c r="Y3108" s="105" t="s">
        <v>356</v>
      </c>
    </row>
    <row r="3109" spans="25:25" ht="93" customHeight="1" x14ac:dyDescent="0.25">
      <c r="Y3109" s="105" t="s">
        <v>348</v>
      </c>
    </row>
    <row r="3110" spans="25:25" ht="93" customHeight="1" x14ac:dyDescent="0.25">
      <c r="Y3110" s="105" t="s">
        <v>352</v>
      </c>
    </row>
    <row r="3111" spans="25:25" ht="93" customHeight="1" x14ac:dyDescent="0.25">
      <c r="Y3111" s="105" t="s">
        <v>124</v>
      </c>
    </row>
    <row r="3112" spans="25:25" ht="93" customHeight="1" x14ac:dyDescent="0.25">
      <c r="Y3112" s="105" t="s">
        <v>128</v>
      </c>
    </row>
    <row r="3113" spans="25:25" ht="93" customHeight="1" x14ac:dyDescent="0.25">
      <c r="Y3113" s="105" t="s">
        <v>238</v>
      </c>
    </row>
    <row r="3114" spans="25:25" ht="93" customHeight="1" x14ac:dyDescent="0.25">
      <c r="Y3114" s="105" t="s">
        <v>5161</v>
      </c>
    </row>
    <row r="3115" spans="25:25" ht="93" customHeight="1" x14ac:dyDescent="0.25">
      <c r="Y3115" s="105" t="s">
        <v>339</v>
      </c>
    </row>
    <row r="3116" spans="25:25" ht="93" customHeight="1" x14ac:dyDescent="0.25">
      <c r="Y3116" s="105" t="s">
        <v>5160</v>
      </c>
    </row>
    <row r="3117" spans="25:25" ht="93" customHeight="1" x14ac:dyDescent="0.25">
      <c r="Y3117" s="105" t="s">
        <v>329</v>
      </c>
    </row>
    <row r="3118" spans="25:25" ht="93" customHeight="1" x14ac:dyDescent="0.25">
      <c r="Y3118" s="105" t="s">
        <v>331</v>
      </c>
    </row>
    <row r="3119" spans="25:25" ht="93" customHeight="1" x14ac:dyDescent="0.25">
      <c r="Y3119" s="105" t="s">
        <v>5159</v>
      </c>
    </row>
    <row r="3120" spans="25:25" ht="93" customHeight="1" x14ac:dyDescent="0.25">
      <c r="Y3120" s="105" t="s">
        <v>5158</v>
      </c>
    </row>
    <row r="3121" spans="25:25" ht="93" customHeight="1" x14ac:dyDescent="0.25">
      <c r="Y3121" s="105" t="s">
        <v>5157</v>
      </c>
    </row>
    <row r="3122" spans="25:25" ht="93" customHeight="1" x14ac:dyDescent="0.25">
      <c r="Y3122" s="105" t="s">
        <v>320</v>
      </c>
    </row>
    <row r="3123" spans="25:25" ht="93" customHeight="1" x14ac:dyDescent="0.25">
      <c r="Y3123" s="105" t="s">
        <v>5156</v>
      </c>
    </row>
    <row r="3124" spans="25:25" ht="93" customHeight="1" x14ac:dyDescent="0.25">
      <c r="Y3124" s="105" t="s">
        <v>247</v>
      </c>
    </row>
    <row r="3125" spans="25:25" ht="93" customHeight="1" x14ac:dyDescent="0.25">
      <c r="Y3125" s="105" t="s">
        <v>5155</v>
      </c>
    </row>
    <row r="3126" spans="25:25" ht="93" customHeight="1" x14ac:dyDescent="0.25">
      <c r="Y3126" s="105" t="s">
        <v>5154</v>
      </c>
    </row>
    <row r="3127" spans="25:25" ht="93" customHeight="1" x14ac:dyDescent="0.25">
      <c r="Y3127" s="105" t="s">
        <v>5153</v>
      </c>
    </row>
    <row r="3128" spans="25:25" ht="93" customHeight="1" x14ac:dyDescent="0.25">
      <c r="Y3128" s="105" t="s">
        <v>5152</v>
      </c>
    </row>
    <row r="3129" spans="25:25" ht="93" customHeight="1" x14ac:dyDescent="0.25">
      <c r="Y3129" s="105" t="s">
        <v>334</v>
      </c>
    </row>
    <row r="3130" spans="25:25" ht="93" customHeight="1" x14ac:dyDescent="0.25">
      <c r="Y3130" s="105" t="s">
        <v>5151</v>
      </c>
    </row>
    <row r="3131" spans="25:25" ht="93" customHeight="1" x14ac:dyDescent="0.25">
      <c r="Y3131" s="105" t="s">
        <v>5150</v>
      </c>
    </row>
    <row r="3132" spans="25:25" ht="93" customHeight="1" x14ac:dyDescent="0.25">
      <c r="Y3132" s="105" t="s">
        <v>83</v>
      </c>
    </row>
    <row r="3133" spans="25:25" ht="93" customHeight="1" x14ac:dyDescent="0.25">
      <c r="Y3133" s="105" t="s">
        <v>5149</v>
      </c>
    </row>
    <row r="3134" spans="25:25" ht="93" customHeight="1" x14ac:dyDescent="0.25">
      <c r="Y3134" s="105" t="s">
        <v>5148</v>
      </c>
    </row>
    <row r="3135" spans="25:25" ht="93" customHeight="1" x14ac:dyDescent="0.25">
      <c r="Y3135" s="105" t="s">
        <v>5147</v>
      </c>
    </row>
    <row r="3136" spans="25:25" ht="93" customHeight="1" x14ac:dyDescent="0.25">
      <c r="Y3136" s="105" t="s">
        <v>5146</v>
      </c>
    </row>
    <row r="3137" spans="25:25" ht="93" customHeight="1" x14ac:dyDescent="0.25">
      <c r="Y3137" s="105" t="s">
        <v>5145</v>
      </c>
    </row>
    <row r="3138" spans="25:25" ht="93" customHeight="1" x14ac:dyDescent="0.25">
      <c r="Y3138" s="105" t="s">
        <v>5144</v>
      </c>
    </row>
    <row r="3139" spans="25:25" ht="93" customHeight="1" x14ac:dyDescent="0.25">
      <c r="Y3139" s="105" t="s">
        <v>5143</v>
      </c>
    </row>
    <row r="3140" spans="25:25" ht="93" customHeight="1" x14ac:dyDescent="0.25">
      <c r="Y3140" s="105" t="s">
        <v>5142</v>
      </c>
    </row>
    <row r="3141" spans="25:25" ht="93" customHeight="1" x14ac:dyDescent="0.25">
      <c r="Y3141" s="105" t="s">
        <v>5141</v>
      </c>
    </row>
    <row r="3142" spans="25:25" ht="93" customHeight="1" x14ac:dyDescent="0.25">
      <c r="Y3142" s="105" t="s">
        <v>5140</v>
      </c>
    </row>
    <row r="3143" spans="25:25" ht="93" customHeight="1" x14ac:dyDescent="0.25">
      <c r="Y3143" s="105" t="s">
        <v>1336</v>
      </c>
    </row>
    <row r="3144" spans="25:25" ht="93" customHeight="1" x14ac:dyDescent="0.25">
      <c r="Y3144" s="105" t="s">
        <v>5139</v>
      </c>
    </row>
    <row r="3145" spans="25:25" ht="93" customHeight="1" x14ac:dyDescent="0.25">
      <c r="Y3145" s="105" t="s">
        <v>5138</v>
      </c>
    </row>
    <row r="3146" spans="25:25" ht="93" customHeight="1" x14ac:dyDescent="0.25">
      <c r="Y3146" s="105" t="s">
        <v>5137</v>
      </c>
    </row>
    <row r="3147" spans="25:25" ht="93" customHeight="1" x14ac:dyDescent="0.25">
      <c r="Y3147" s="105" t="s">
        <v>5136</v>
      </c>
    </row>
    <row r="3148" spans="25:25" ht="93" customHeight="1" x14ac:dyDescent="0.25">
      <c r="Y3148" s="105" t="s">
        <v>5135</v>
      </c>
    </row>
    <row r="3149" spans="25:25" ht="93" customHeight="1" x14ac:dyDescent="0.25">
      <c r="Y3149" s="105" t="s">
        <v>5134</v>
      </c>
    </row>
    <row r="3150" spans="25:25" ht="93" customHeight="1" x14ac:dyDescent="0.25">
      <c r="Y3150" s="105" t="s">
        <v>5133</v>
      </c>
    </row>
    <row r="3151" spans="25:25" ht="93" customHeight="1" x14ac:dyDescent="0.25">
      <c r="Y3151" s="105" t="s">
        <v>5132</v>
      </c>
    </row>
    <row r="3152" spans="25:25" ht="93" customHeight="1" x14ac:dyDescent="0.25">
      <c r="Y3152" s="105" t="s">
        <v>5131</v>
      </c>
    </row>
    <row r="3153" spans="25:25" ht="93" customHeight="1" x14ac:dyDescent="0.25">
      <c r="Y3153" s="105" t="s">
        <v>1097</v>
      </c>
    </row>
    <row r="3154" spans="25:25" ht="93" customHeight="1" x14ac:dyDescent="0.25">
      <c r="Y3154" s="105" t="s">
        <v>5130</v>
      </c>
    </row>
    <row r="3155" spans="25:25" ht="93" customHeight="1" x14ac:dyDescent="0.25">
      <c r="Y3155" s="105" t="s">
        <v>5129</v>
      </c>
    </row>
    <row r="3156" spans="25:25" ht="93" customHeight="1" x14ac:dyDescent="0.25">
      <c r="Y3156" s="105" t="s">
        <v>5128</v>
      </c>
    </row>
    <row r="3157" spans="25:25" ht="93" customHeight="1" x14ac:dyDescent="0.25">
      <c r="Y3157" s="105" t="s">
        <v>5127</v>
      </c>
    </row>
    <row r="3158" spans="25:25" ht="93" customHeight="1" x14ac:dyDescent="0.25">
      <c r="Y3158" s="105" t="s">
        <v>5126</v>
      </c>
    </row>
    <row r="3159" spans="25:25" ht="93" customHeight="1" x14ac:dyDescent="0.25">
      <c r="Y3159" s="105" t="s">
        <v>5125</v>
      </c>
    </row>
    <row r="3160" spans="25:25" ht="93" customHeight="1" x14ac:dyDescent="0.25">
      <c r="Y3160" s="105" t="s">
        <v>3231</v>
      </c>
    </row>
    <row r="3161" spans="25:25" ht="93" customHeight="1" x14ac:dyDescent="0.25">
      <c r="Y3161" s="105" t="s">
        <v>5124</v>
      </c>
    </row>
    <row r="3162" spans="25:25" ht="93" customHeight="1" x14ac:dyDescent="0.25">
      <c r="Y3162" s="105" t="s">
        <v>5123</v>
      </c>
    </row>
    <row r="3163" spans="25:25" ht="93" customHeight="1" x14ac:dyDescent="0.25">
      <c r="Y3163" s="105" t="s">
        <v>5122</v>
      </c>
    </row>
    <row r="3164" spans="25:25" ht="93" customHeight="1" x14ac:dyDescent="0.25">
      <c r="Y3164" s="105" t="s">
        <v>3238</v>
      </c>
    </row>
    <row r="3165" spans="25:25" ht="93" customHeight="1" x14ac:dyDescent="0.25">
      <c r="Y3165" s="105" t="s">
        <v>5121</v>
      </c>
    </row>
    <row r="3166" spans="25:25" ht="93" customHeight="1" x14ac:dyDescent="0.25">
      <c r="Y3166" s="105" t="s">
        <v>1266</v>
      </c>
    </row>
    <row r="3167" spans="25:25" ht="93" customHeight="1" x14ac:dyDescent="0.25">
      <c r="Y3167" s="105" t="s">
        <v>5120</v>
      </c>
    </row>
    <row r="3168" spans="25:25" ht="93" customHeight="1" x14ac:dyDescent="0.25">
      <c r="Y3168" s="105" t="s">
        <v>3094</v>
      </c>
    </row>
    <row r="3169" spans="25:25" ht="93" customHeight="1" x14ac:dyDescent="0.25">
      <c r="Y3169" s="105" t="s">
        <v>3092</v>
      </c>
    </row>
    <row r="3170" spans="25:25" ht="93" customHeight="1" x14ac:dyDescent="0.25">
      <c r="Y3170" s="105" t="s">
        <v>5119</v>
      </c>
    </row>
    <row r="3171" spans="25:25" ht="93" customHeight="1" x14ac:dyDescent="0.25">
      <c r="Y3171" s="105" t="s">
        <v>5118</v>
      </c>
    </row>
    <row r="3172" spans="25:25" ht="93" customHeight="1" x14ac:dyDescent="0.25">
      <c r="Y3172" s="105" t="s">
        <v>5117</v>
      </c>
    </row>
    <row r="3173" spans="25:25" ht="93" customHeight="1" x14ac:dyDescent="0.25">
      <c r="Y3173" s="105" t="s">
        <v>5116</v>
      </c>
    </row>
    <row r="3174" spans="25:25" ht="93" customHeight="1" x14ac:dyDescent="0.25">
      <c r="Y3174" s="105" t="s">
        <v>5115</v>
      </c>
    </row>
    <row r="3175" spans="25:25" ht="93" customHeight="1" x14ac:dyDescent="0.25">
      <c r="Y3175" s="105" t="s">
        <v>5114</v>
      </c>
    </row>
    <row r="3176" spans="25:25" ht="93" customHeight="1" x14ac:dyDescent="0.25">
      <c r="Y3176" s="105" t="s">
        <v>5113</v>
      </c>
    </row>
    <row r="3177" spans="25:25" ht="93" customHeight="1" x14ac:dyDescent="0.25">
      <c r="Y3177" s="105" t="s">
        <v>5112</v>
      </c>
    </row>
    <row r="3178" spans="25:25" ht="93" customHeight="1" x14ac:dyDescent="0.25">
      <c r="Y3178" s="105" t="s">
        <v>5111</v>
      </c>
    </row>
    <row r="3179" spans="25:25" ht="93" customHeight="1" x14ac:dyDescent="0.25">
      <c r="Y3179" s="105" t="s">
        <v>5110</v>
      </c>
    </row>
    <row r="3180" spans="25:25" ht="93" customHeight="1" x14ac:dyDescent="0.25">
      <c r="Y3180" s="105" t="s">
        <v>5109</v>
      </c>
    </row>
    <row r="3181" spans="25:25" ht="93" customHeight="1" x14ac:dyDescent="0.25">
      <c r="Y3181" s="105" t="s">
        <v>5108</v>
      </c>
    </row>
    <row r="3182" spans="25:25" ht="93" customHeight="1" x14ac:dyDescent="0.25">
      <c r="Y3182" s="105" t="s">
        <v>5107</v>
      </c>
    </row>
    <row r="3183" spans="25:25" ht="93" customHeight="1" x14ac:dyDescent="0.25">
      <c r="Y3183" s="105" t="s">
        <v>5106</v>
      </c>
    </row>
    <row r="3184" spans="25:25" ht="93" customHeight="1" x14ac:dyDescent="0.25">
      <c r="Y3184" s="105" t="s">
        <v>5105</v>
      </c>
    </row>
    <row r="3185" spans="25:25" ht="93" customHeight="1" x14ac:dyDescent="0.25">
      <c r="Y3185" s="105" t="s">
        <v>5104</v>
      </c>
    </row>
    <row r="3186" spans="25:25" ht="93" customHeight="1" x14ac:dyDescent="0.25">
      <c r="Y3186" s="105" t="s">
        <v>5103</v>
      </c>
    </row>
    <row r="3187" spans="25:25" ht="93" customHeight="1" x14ac:dyDescent="0.25">
      <c r="Y3187" s="105" t="s">
        <v>5102</v>
      </c>
    </row>
    <row r="3188" spans="25:25" ht="93" customHeight="1" x14ac:dyDescent="0.25">
      <c r="Y3188" s="105" t="s">
        <v>5101</v>
      </c>
    </row>
    <row r="3189" spans="25:25" ht="93" customHeight="1" x14ac:dyDescent="0.25">
      <c r="Y3189" s="105" t="s">
        <v>5100</v>
      </c>
    </row>
    <row r="3190" spans="25:25" ht="93" customHeight="1" x14ac:dyDescent="0.25">
      <c r="Y3190" s="105" t="s">
        <v>5099</v>
      </c>
    </row>
    <row r="3191" spans="25:25" ht="93" customHeight="1" x14ac:dyDescent="0.25">
      <c r="Y3191" s="105" t="s">
        <v>5098</v>
      </c>
    </row>
    <row r="3192" spans="25:25" ht="93" customHeight="1" x14ac:dyDescent="0.25">
      <c r="Y3192" s="105" t="s">
        <v>5097</v>
      </c>
    </row>
    <row r="3193" spans="25:25" ht="93" customHeight="1" x14ac:dyDescent="0.25">
      <c r="Y3193" s="105" t="s">
        <v>5096</v>
      </c>
    </row>
    <row r="3194" spans="25:25" ht="93" customHeight="1" x14ac:dyDescent="0.25">
      <c r="Y3194" s="105" t="s">
        <v>5095</v>
      </c>
    </row>
    <row r="3195" spans="25:25" ht="93" customHeight="1" x14ac:dyDescent="0.25">
      <c r="Y3195" s="105" t="s">
        <v>5094</v>
      </c>
    </row>
    <row r="3196" spans="25:25" ht="93" customHeight="1" x14ac:dyDescent="0.25">
      <c r="Y3196" s="105" t="s">
        <v>5093</v>
      </c>
    </row>
    <row r="3197" spans="25:25" ht="93" customHeight="1" x14ac:dyDescent="0.25">
      <c r="Y3197" s="105" t="s">
        <v>5092</v>
      </c>
    </row>
    <row r="3198" spans="25:25" ht="93" customHeight="1" x14ac:dyDescent="0.25">
      <c r="Y3198" s="105" t="s">
        <v>5091</v>
      </c>
    </row>
    <row r="3199" spans="25:25" ht="93" customHeight="1" x14ac:dyDescent="0.25">
      <c r="Y3199" s="105" t="s">
        <v>5090</v>
      </c>
    </row>
    <row r="3200" spans="25:25" ht="93" customHeight="1" x14ac:dyDescent="0.25">
      <c r="Y3200" s="105" t="s">
        <v>5089</v>
      </c>
    </row>
    <row r="3201" spans="25:25" ht="93" customHeight="1" x14ac:dyDescent="0.25">
      <c r="Y3201" s="105" t="s">
        <v>5088</v>
      </c>
    </row>
    <row r="3202" spans="25:25" ht="93" customHeight="1" x14ac:dyDescent="0.25">
      <c r="Y3202" s="105" t="s">
        <v>5087</v>
      </c>
    </row>
    <row r="3203" spans="25:25" ht="93" customHeight="1" x14ac:dyDescent="0.25">
      <c r="Y3203" s="105" t="s">
        <v>5086</v>
      </c>
    </row>
    <row r="3204" spans="25:25" ht="93" customHeight="1" x14ac:dyDescent="0.25">
      <c r="Y3204" s="105" t="s">
        <v>2424</v>
      </c>
    </row>
    <row r="3205" spans="25:25" ht="93" customHeight="1" x14ac:dyDescent="0.25">
      <c r="Y3205" s="105" t="s">
        <v>2417</v>
      </c>
    </row>
    <row r="3206" spans="25:25" ht="93" customHeight="1" x14ac:dyDescent="0.25">
      <c r="Y3206" s="105" t="s">
        <v>5085</v>
      </c>
    </row>
    <row r="3207" spans="25:25" ht="93" customHeight="1" x14ac:dyDescent="0.25">
      <c r="Y3207" s="105" t="s">
        <v>5084</v>
      </c>
    </row>
    <row r="3208" spans="25:25" ht="93" customHeight="1" x14ac:dyDescent="0.25">
      <c r="Y3208" s="105" t="s">
        <v>5083</v>
      </c>
    </row>
    <row r="3209" spans="25:25" ht="93" customHeight="1" x14ac:dyDescent="0.25">
      <c r="Y3209" s="105" t="s">
        <v>1334</v>
      </c>
    </row>
    <row r="3210" spans="25:25" ht="93" customHeight="1" x14ac:dyDescent="0.25">
      <c r="Y3210" s="105" t="s">
        <v>1331</v>
      </c>
    </row>
    <row r="3211" spans="25:25" ht="93" customHeight="1" x14ac:dyDescent="0.25">
      <c r="Y3211" s="105" t="s">
        <v>5082</v>
      </c>
    </row>
    <row r="3212" spans="25:25" ht="93" customHeight="1" x14ac:dyDescent="0.25">
      <c r="Y3212" s="105" t="s">
        <v>1329</v>
      </c>
    </row>
    <row r="3213" spans="25:25" ht="93" customHeight="1" x14ac:dyDescent="0.25">
      <c r="Y3213" s="105" t="s">
        <v>5081</v>
      </c>
    </row>
    <row r="3214" spans="25:25" ht="93" customHeight="1" x14ac:dyDescent="0.25">
      <c r="Y3214" s="105" t="s">
        <v>1326</v>
      </c>
    </row>
    <row r="3215" spans="25:25" ht="93" customHeight="1" x14ac:dyDescent="0.25">
      <c r="Y3215" s="105" t="s">
        <v>5080</v>
      </c>
    </row>
    <row r="3216" spans="25:25" ht="93" customHeight="1" x14ac:dyDescent="0.25">
      <c r="Y3216" s="105" t="s">
        <v>1324</v>
      </c>
    </row>
    <row r="3217" spans="25:25" ht="93" customHeight="1" x14ac:dyDescent="0.25">
      <c r="Y3217" s="105" t="s">
        <v>1322</v>
      </c>
    </row>
    <row r="3218" spans="25:25" ht="93" customHeight="1" x14ac:dyDescent="0.25">
      <c r="Y3218" s="105" t="s">
        <v>5079</v>
      </c>
    </row>
    <row r="3219" spans="25:25" ht="93" customHeight="1" x14ac:dyDescent="0.25">
      <c r="Y3219" s="105" t="s">
        <v>5078</v>
      </c>
    </row>
    <row r="3220" spans="25:25" ht="93" customHeight="1" x14ac:dyDescent="0.25">
      <c r="Y3220" s="105" t="s">
        <v>5077</v>
      </c>
    </row>
    <row r="3221" spans="25:25" ht="93" customHeight="1" x14ac:dyDescent="0.25">
      <c r="Y3221" s="105" t="s">
        <v>5076</v>
      </c>
    </row>
    <row r="3222" spans="25:25" ht="93" customHeight="1" x14ac:dyDescent="0.25">
      <c r="Y3222" s="105" t="s">
        <v>5075</v>
      </c>
    </row>
    <row r="3223" spans="25:25" ht="93" customHeight="1" x14ac:dyDescent="0.25">
      <c r="Y3223" s="105" t="s">
        <v>5074</v>
      </c>
    </row>
    <row r="3224" spans="25:25" ht="93" customHeight="1" x14ac:dyDescent="0.25">
      <c r="Y3224" s="105" t="s">
        <v>5073</v>
      </c>
    </row>
    <row r="3225" spans="25:25" ht="93" customHeight="1" x14ac:dyDescent="0.25">
      <c r="Y3225" s="105" t="s">
        <v>5072</v>
      </c>
    </row>
    <row r="3226" spans="25:25" ht="93" customHeight="1" x14ac:dyDescent="0.25">
      <c r="Y3226" s="105" t="s">
        <v>5071</v>
      </c>
    </row>
    <row r="3227" spans="25:25" ht="93" customHeight="1" x14ac:dyDescent="0.25">
      <c r="Y3227" s="105" t="s">
        <v>5070</v>
      </c>
    </row>
    <row r="3228" spans="25:25" ht="93" customHeight="1" x14ac:dyDescent="0.25">
      <c r="Y3228" s="105" t="s">
        <v>5069</v>
      </c>
    </row>
    <row r="3229" spans="25:25" ht="93" customHeight="1" x14ac:dyDescent="0.25">
      <c r="Y3229" s="105" t="s">
        <v>5068</v>
      </c>
    </row>
    <row r="3230" spans="25:25" ht="93" customHeight="1" x14ac:dyDescent="0.25">
      <c r="Y3230" s="105" t="s">
        <v>5067</v>
      </c>
    </row>
    <row r="3231" spans="25:25" ht="93" customHeight="1" x14ac:dyDescent="0.25">
      <c r="Y3231" s="105" t="s">
        <v>5066</v>
      </c>
    </row>
    <row r="3232" spans="25:25" ht="93" customHeight="1" x14ac:dyDescent="0.25">
      <c r="Y3232" s="105" t="s">
        <v>5065</v>
      </c>
    </row>
    <row r="3233" spans="25:25" ht="93" customHeight="1" x14ac:dyDescent="0.25">
      <c r="Y3233" s="105" t="s">
        <v>5064</v>
      </c>
    </row>
    <row r="3234" spans="25:25" ht="93" customHeight="1" x14ac:dyDescent="0.25">
      <c r="Y3234" s="105" t="s">
        <v>5063</v>
      </c>
    </row>
    <row r="3235" spans="25:25" ht="93" customHeight="1" x14ac:dyDescent="0.25">
      <c r="Y3235" s="105" t="s">
        <v>5062</v>
      </c>
    </row>
    <row r="3236" spans="25:25" ht="93" customHeight="1" x14ac:dyDescent="0.25">
      <c r="Y3236" s="105" t="s">
        <v>5061</v>
      </c>
    </row>
    <row r="3237" spans="25:25" ht="93" customHeight="1" x14ac:dyDescent="0.25">
      <c r="Y3237" s="105" t="s">
        <v>5060</v>
      </c>
    </row>
    <row r="3238" spans="25:25" ht="93" customHeight="1" x14ac:dyDescent="0.25">
      <c r="Y3238" s="105" t="s">
        <v>5059</v>
      </c>
    </row>
    <row r="3239" spans="25:25" ht="93" customHeight="1" x14ac:dyDescent="0.25">
      <c r="Y3239" s="105" t="s">
        <v>5058</v>
      </c>
    </row>
    <row r="3240" spans="25:25" ht="93" customHeight="1" x14ac:dyDescent="0.25">
      <c r="Y3240" s="105" t="s">
        <v>5057</v>
      </c>
    </row>
    <row r="3241" spans="25:25" ht="93" customHeight="1" x14ac:dyDescent="0.25">
      <c r="Y3241" s="105" t="s">
        <v>5056</v>
      </c>
    </row>
    <row r="3242" spans="25:25" ht="93" customHeight="1" x14ac:dyDescent="0.25">
      <c r="Y3242" s="105" t="s">
        <v>5055</v>
      </c>
    </row>
    <row r="3243" spans="25:25" ht="93" customHeight="1" x14ac:dyDescent="0.25">
      <c r="Y3243" s="105" t="s">
        <v>5054</v>
      </c>
    </row>
    <row r="3244" spans="25:25" ht="93" customHeight="1" x14ac:dyDescent="0.25">
      <c r="Y3244" s="105" t="s">
        <v>5053</v>
      </c>
    </row>
    <row r="3245" spans="25:25" ht="93" customHeight="1" x14ac:dyDescent="0.25">
      <c r="Y3245" s="105" t="s">
        <v>5052</v>
      </c>
    </row>
    <row r="3246" spans="25:25" ht="93" customHeight="1" x14ac:dyDescent="0.25">
      <c r="Y3246" s="105" t="s">
        <v>5051</v>
      </c>
    </row>
    <row r="3247" spans="25:25" ht="93" customHeight="1" x14ac:dyDescent="0.25">
      <c r="Y3247" s="105" t="s">
        <v>5050</v>
      </c>
    </row>
    <row r="3248" spans="25:25" ht="93" customHeight="1" x14ac:dyDescent="0.25">
      <c r="Y3248" s="105" t="s">
        <v>5049</v>
      </c>
    </row>
    <row r="3249" spans="25:25" ht="93" customHeight="1" x14ac:dyDescent="0.25">
      <c r="Y3249" s="105" t="s">
        <v>5048</v>
      </c>
    </row>
    <row r="3250" spans="25:25" ht="93" customHeight="1" x14ac:dyDescent="0.25">
      <c r="Y3250" s="105" t="s">
        <v>5047</v>
      </c>
    </row>
    <row r="3251" spans="25:25" ht="93" customHeight="1" x14ac:dyDescent="0.25">
      <c r="Y3251" s="105" t="s">
        <v>5046</v>
      </c>
    </row>
    <row r="3252" spans="25:25" ht="93" customHeight="1" x14ac:dyDescent="0.25">
      <c r="Y3252" s="105" t="s">
        <v>5045</v>
      </c>
    </row>
    <row r="3253" spans="25:25" ht="93" customHeight="1" x14ac:dyDescent="0.25">
      <c r="Y3253" s="105" t="s">
        <v>5044</v>
      </c>
    </row>
    <row r="3254" spans="25:25" ht="93" customHeight="1" x14ac:dyDescent="0.25">
      <c r="Y3254" s="105" t="s">
        <v>2434</v>
      </c>
    </row>
    <row r="3255" spans="25:25" ht="93" customHeight="1" x14ac:dyDescent="0.25">
      <c r="Y3255" s="105" t="s">
        <v>2432</v>
      </c>
    </row>
    <row r="3256" spans="25:25" ht="93" customHeight="1" x14ac:dyDescent="0.25">
      <c r="Y3256" s="105" t="s">
        <v>5043</v>
      </c>
    </row>
    <row r="3257" spans="25:25" ht="93" customHeight="1" x14ac:dyDescent="0.25">
      <c r="Y3257" s="105" t="s">
        <v>5042</v>
      </c>
    </row>
    <row r="3258" spans="25:25" ht="93" customHeight="1" x14ac:dyDescent="0.25">
      <c r="Y3258" s="105" t="s">
        <v>5041</v>
      </c>
    </row>
    <row r="3259" spans="25:25" ht="93" customHeight="1" x14ac:dyDescent="0.25">
      <c r="Y3259" s="105" t="s">
        <v>5040</v>
      </c>
    </row>
    <row r="3260" spans="25:25" ht="93" customHeight="1" x14ac:dyDescent="0.25">
      <c r="Y3260" s="105" t="s">
        <v>5039</v>
      </c>
    </row>
    <row r="3261" spans="25:25" ht="93" customHeight="1" x14ac:dyDescent="0.25">
      <c r="Y3261" s="105" t="s">
        <v>5038</v>
      </c>
    </row>
    <row r="3262" spans="25:25" ht="93" customHeight="1" x14ac:dyDescent="0.25">
      <c r="Y3262" s="105" t="s">
        <v>5037</v>
      </c>
    </row>
    <row r="3263" spans="25:25" ht="93" customHeight="1" x14ac:dyDescent="0.25">
      <c r="Y3263" s="105" t="s">
        <v>5036</v>
      </c>
    </row>
    <row r="3264" spans="25:25" ht="93" customHeight="1" x14ac:dyDescent="0.25">
      <c r="Y3264" s="105" t="s">
        <v>1319</v>
      </c>
    </row>
    <row r="3265" spans="25:25" ht="93" customHeight="1" x14ac:dyDescent="0.25">
      <c r="Y3265" s="105" t="s">
        <v>5035</v>
      </c>
    </row>
    <row r="3266" spans="25:25" ht="93" customHeight="1" x14ac:dyDescent="0.25">
      <c r="Y3266" s="105" t="s">
        <v>5034</v>
      </c>
    </row>
    <row r="3267" spans="25:25" ht="93" customHeight="1" x14ac:dyDescent="0.25">
      <c r="Y3267" s="105" t="s">
        <v>5033</v>
      </c>
    </row>
    <row r="3268" spans="25:25" ht="93" customHeight="1" x14ac:dyDescent="0.25">
      <c r="Y3268" s="105" t="s">
        <v>5032</v>
      </c>
    </row>
    <row r="3269" spans="25:25" ht="93" customHeight="1" x14ac:dyDescent="0.25">
      <c r="Y3269" s="105" t="s">
        <v>5031</v>
      </c>
    </row>
    <row r="3270" spans="25:25" ht="93" customHeight="1" x14ac:dyDescent="0.25">
      <c r="Y3270" s="105" t="s">
        <v>5030</v>
      </c>
    </row>
    <row r="3271" spans="25:25" ht="93" customHeight="1" x14ac:dyDescent="0.25">
      <c r="Y3271" s="105" t="s">
        <v>5029</v>
      </c>
    </row>
    <row r="3272" spans="25:25" ht="93" customHeight="1" x14ac:dyDescent="0.25">
      <c r="Y3272" s="105" t="s">
        <v>5028</v>
      </c>
    </row>
    <row r="3273" spans="25:25" ht="93" customHeight="1" x14ac:dyDescent="0.25">
      <c r="Y3273" s="105" t="s">
        <v>5027</v>
      </c>
    </row>
    <row r="3274" spans="25:25" ht="93" customHeight="1" x14ac:dyDescent="0.25">
      <c r="Y3274" s="105" t="s">
        <v>5026</v>
      </c>
    </row>
    <row r="3275" spans="25:25" ht="93" customHeight="1" x14ac:dyDescent="0.25">
      <c r="Y3275" s="105" t="s">
        <v>5025</v>
      </c>
    </row>
    <row r="3276" spans="25:25" ht="93" customHeight="1" x14ac:dyDescent="0.25">
      <c r="Y3276" s="105" t="s">
        <v>5024</v>
      </c>
    </row>
    <row r="3277" spans="25:25" ht="93" customHeight="1" x14ac:dyDescent="0.25">
      <c r="Y3277" s="105" t="s">
        <v>5023</v>
      </c>
    </row>
    <row r="3278" spans="25:25" ht="93" customHeight="1" x14ac:dyDescent="0.25">
      <c r="Y3278" s="105" t="s">
        <v>5022</v>
      </c>
    </row>
    <row r="3279" spans="25:25" ht="93" customHeight="1" x14ac:dyDescent="0.25">
      <c r="Y3279" s="105" t="s">
        <v>5021</v>
      </c>
    </row>
    <row r="3280" spans="25:25" ht="93" customHeight="1" x14ac:dyDescent="0.25">
      <c r="Y3280" s="105" t="s">
        <v>5020</v>
      </c>
    </row>
    <row r="3281" spans="25:25" ht="93" customHeight="1" x14ac:dyDescent="0.25">
      <c r="Y3281" s="105" t="s">
        <v>5019</v>
      </c>
    </row>
    <row r="3282" spans="25:25" ht="93" customHeight="1" x14ac:dyDescent="0.25">
      <c r="Y3282" s="105" t="s">
        <v>5018</v>
      </c>
    </row>
    <row r="3283" spans="25:25" ht="93" customHeight="1" x14ac:dyDescent="0.25">
      <c r="Y3283" s="105" t="s">
        <v>5017</v>
      </c>
    </row>
    <row r="3284" spans="25:25" ht="93" customHeight="1" x14ac:dyDescent="0.25">
      <c r="Y3284" s="105" t="s">
        <v>5016</v>
      </c>
    </row>
    <row r="3285" spans="25:25" ht="93" customHeight="1" x14ac:dyDescent="0.25">
      <c r="Y3285" s="105" t="s">
        <v>5015</v>
      </c>
    </row>
    <row r="3286" spans="25:25" ht="93" customHeight="1" x14ac:dyDescent="0.25">
      <c r="Y3286" s="105" t="s">
        <v>5014</v>
      </c>
    </row>
    <row r="3287" spans="25:25" ht="93" customHeight="1" x14ac:dyDescent="0.25">
      <c r="Y3287" s="105" t="s">
        <v>5013</v>
      </c>
    </row>
    <row r="3288" spans="25:25" ht="93" customHeight="1" x14ac:dyDescent="0.25">
      <c r="Y3288" s="105" t="s">
        <v>5012</v>
      </c>
    </row>
    <row r="3289" spans="25:25" ht="93" customHeight="1" x14ac:dyDescent="0.25">
      <c r="Y3289" s="105" t="s">
        <v>5011</v>
      </c>
    </row>
    <row r="3290" spans="25:25" ht="93" customHeight="1" x14ac:dyDescent="0.25">
      <c r="Y3290" s="105" t="s">
        <v>5010</v>
      </c>
    </row>
    <row r="3291" spans="25:25" ht="93" customHeight="1" x14ac:dyDescent="0.25">
      <c r="Y3291" s="105" t="s">
        <v>5009</v>
      </c>
    </row>
    <row r="3292" spans="25:25" ht="93" customHeight="1" x14ac:dyDescent="0.25">
      <c r="Y3292" s="105" t="s">
        <v>5008</v>
      </c>
    </row>
    <row r="3293" spans="25:25" ht="93" customHeight="1" x14ac:dyDescent="0.25">
      <c r="Y3293" s="105" t="s">
        <v>5007</v>
      </c>
    </row>
    <row r="3294" spans="25:25" ht="93" customHeight="1" x14ac:dyDescent="0.25">
      <c r="Y3294" s="105" t="s">
        <v>5006</v>
      </c>
    </row>
    <row r="3295" spans="25:25" ht="93" customHeight="1" x14ac:dyDescent="0.25">
      <c r="Y3295" s="105" t="s">
        <v>5005</v>
      </c>
    </row>
    <row r="3296" spans="25:25" ht="93" customHeight="1" x14ac:dyDescent="0.25">
      <c r="Y3296" s="105" t="s">
        <v>5004</v>
      </c>
    </row>
    <row r="3297" spans="25:25" ht="93" customHeight="1" x14ac:dyDescent="0.25">
      <c r="Y3297" s="105" t="s">
        <v>5003</v>
      </c>
    </row>
    <row r="3298" spans="25:25" ht="93" customHeight="1" x14ac:dyDescent="0.25">
      <c r="Y3298" s="105" t="s">
        <v>5002</v>
      </c>
    </row>
    <row r="3299" spans="25:25" ht="93" customHeight="1" x14ac:dyDescent="0.25">
      <c r="Y3299" s="105" t="s">
        <v>5001</v>
      </c>
    </row>
    <row r="3300" spans="25:25" ht="93" customHeight="1" x14ac:dyDescent="0.25">
      <c r="Y3300" s="105" t="s">
        <v>5000</v>
      </c>
    </row>
    <row r="3301" spans="25:25" ht="93" customHeight="1" x14ac:dyDescent="0.25">
      <c r="Y3301" s="105" t="s">
        <v>4999</v>
      </c>
    </row>
    <row r="3302" spans="25:25" ht="93" customHeight="1" x14ac:dyDescent="0.25">
      <c r="Y3302" s="105" t="s">
        <v>4998</v>
      </c>
    </row>
    <row r="3303" spans="25:25" ht="93" customHeight="1" x14ac:dyDescent="0.25">
      <c r="Y3303" s="105" t="s">
        <v>4997</v>
      </c>
    </row>
    <row r="3304" spans="25:25" ht="93" customHeight="1" x14ac:dyDescent="0.25">
      <c r="Y3304" s="105" t="s">
        <v>4996</v>
      </c>
    </row>
    <row r="3305" spans="25:25" ht="93" customHeight="1" x14ac:dyDescent="0.25">
      <c r="Y3305" s="105" t="s">
        <v>4995</v>
      </c>
    </row>
    <row r="3306" spans="25:25" ht="93" customHeight="1" x14ac:dyDescent="0.25">
      <c r="Y3306" s="105" t="s">
        <v>4994</v>
      </c>
    </row>
    <row r="3307" spans="25:25" ht="93" customHeight="1" x14ac:dyDescent="0.25">
      <c r="Y3307" s="105" t="s">
        <v>4993</v>
      </c>
    </row>
    <row r="3308" spans="25:25" ht="93" customHeight="1" x14ac:dyDescent="0.25">
      <c r="Y3308" s="105" t="s">
        <v>4992</v>
      </c>
    </row>
    <row r="3309" spans="25:25" ht="93" customHeight="1" x14ac:dyDescent="0.25">
      <c r="Y3309" s="105" t="s">
        <v>4991</v>
      </c>
    </row>
    <row r="3310" spans="25:25" ht="93" customHeight="1" x14ac:dyDescent="0.25">
      <c r="Y3310" s="105" t="s">
        <v>4990</v>
      </c>
    </row>
    <row r="3311" spans="25:25" ht="93" customHeight="1" x14ac:dyDescent="0.25">
      <c r="Y3311" s="105" t="s">
        <v>4989</v>
      </c>
    </row>
    <row r="3312" spans="25:25" ht="93" customHeight="1" x14ac:dyDescent="0.25">
      <c r="Y3312" s="105" t="s">
        <v>4988</v>
      </c>
    </row>
    <row r="3313" spans="25:25" ht="93" customHeight="1" x14ac:dyDescent="0.25">
      <c r="Y3313" s="105" t="s">
        <v>4987</v>
      </c>
    </row>
    <row r="3314" spans="25:25" ht="93" customHeight="1" x14ac:dyDescent="0.25">
      <c r="Y3314" s="105" t="s">
        <v>4986</v>
      </c>
    </row>
    <row r="3315" spans="25:25" ht="93" customHeight="1" x14ac:dyDescent="0.25">
      <c r="Y3315" s="105" t="s">
        <v>4985</v>
      </c>
    </row>
    <row r="3316" spans="25:25" ht="93" customHeight="1" x14ac:dyDescent="0.25">
      <c r="Y3316" s="105" t="s">
        <v>4984</v>
      </c>
    </row>
    <row r="3317" spans="25:25" ht="93" customHeight="1" x14ac:dyDescent="0.25">
      <c r="Y3317" s="105" t="s">
        <v>4983</v>
      </c>
    </row>
    <row r="3318" spans="25:25" ht="93" customHeight="1" x14ac:dyDescent="0.25">
      <c r="Y3318" s="105" t="s">
        <v>4982</v>
      </c>
    </row>
    <row r="3319" spans="25:25" ht="93" customHeight="1" x14ac:dyDescent="0.25">
      <c r="Y3319" s="105" t="s">
        <v>4981</v>
      </c>
    </row>
    <row r="3320" spans="25:25" ht="93" customHeight="1" x14ac:dyDescent="0.25">
      <c r="Y3320" s="105" t="s">
        <v>4980</v>
      </c>
    </row>
    <row r="3321" spans="25:25" ht="93" customHeight="1" x14ac:dyDescent="0.25">
      <c r="Y3321" s="105" t="s">
        <v>1094</v>
      </c>
    </row>
    <row r="3322" spans="25:25" ht="93" customHeight="1" x14ac:dyDescent="0.25">
      <c r="Y3322" s="105" t="s">
        <v>4979</v>
      </c>
    </row>
    <row r="3323" spans="25:25" ht="93" customHeight="1" x14ac:dyDescent="0.25">
      <c r="Y3323" s="105" t="s">
        <v>1091</v>
      </c>
    </row>
    <row r="3324" spans="25:25" ht="93" customHeight="1" x14ac:dyDescent="0.25">
      <c r="Y3324" s="105" t="s">
        <v>4978</v>
      </c>
    </row>
    <row r="3325" spans="25:25" ht="93" customHeight="1" x14ac:dyDescent="0.25">
      <c r="Y3325" s="105" t="s">
        <v>1088</v>
      </c>
    </row>
    <row r="3326" spans="25:25" ht="93" customHeight="1" x14ac:dyDescent="0.25">
      <c r="Y3326" s="105" t="s">
        <v>1086</v>
      </c>
    </row>
    <row r="3327" spans="25:25" ht="93" customHeight="1" x14ac:dyDescent="0.25">
      <c r="Y3327" s="105" t="s">
        <v>4977</v>
      </c>
    </row>
    <row r="3328" spans="25:25" ht="93" customHeight="1" x14ac:dyDescent="0.25">
      <c r="Y3328" s="105" t="s">
        <v>1083</v>
      </c>
    </row>
    <row r="3329" spans="25:25" ht="93" customHeight="1" x14ac:dyDescent="0.25">
      <c r="Y3329" s="105" t="s">
        <v>1080</v>
      </c>
    </row>
    <row r="3330" spans="25:25" ht="93" customHeight="1" x14ac:dyDescent="0.25">
      <c r="Y3330" s="105" t="s">
        <v>4976</v>
      </c>
    </row>
    <row r="3331" spans="25:25" ht="93" customHeight="1" x14ac:dyDescent="0.25">
      <c r="Y3331" s="105" t="s">
        <v>4975</v>
      </c>
    </row>
    <row r="3332" spans="25:25" ht="93" customHeight="1" x14ac:dyDescent="0.25">
      <c r="Y3332" s="105" t="s">
        <v>1077</v>
      </c>
    </row>
    <row r="3333" spans="25:25" ht="93" customHeight="1" x14ac:dyDescent="0.25">
      <c r="Y3333" s="105" t="s">
        <v>1074</v>
      </c>
    </row>
    <row r="3334" spans="25:25" ht="93" customHeight="1" x14ac:dyDescent="0.25">
      <c r="Y3334" s="105" t="s">
        <v>1072</v>
      </c>
    </row>
    <row r="3335" spans="25:25" ht="93" customHeight="1" x14ac:dyDescent="0.25">
      <c r="Y3335" s="105" t="s">
        <v>1069</v>
      </c>
    </row>
    <row r="3336" spans="25:25" ht="93" customHeight="1" x14ac:dyDescent="0.25">
      <c r="Y3336" s="105" t="s">
        <v>1317</v>
      </c>
    </row>
    <row r="3337" spans="25:25" ht="93" customHeight="1" x14ac:dyDescent="0.25">
      <c r="Y3337" s="105" t="s">
        <v>4974</v>
      </c>
    </row>
    <row r="3338" spans="25:25" ht="93" customHeight="1" x14ac:dyDescent="0.25">
      <c r="Y3338" s="105" t="s">
        <v>4973</v>
      </c>
    </row>
    <row r="3339" spans="25:25" ht="93" customHeight="1" x14ac:dyDescent="0.25">
      <c r="Y3339" s="105" t="s">
        <v>1066</v>
      </c>
    </row>
    <row r="3340" spans="25:25" ht="93" customHeight="1" x14ac:dyDescent="0.25">
      <c r="Y3340" s="105" t="s">
        <v>4972</v>
      </c>
    </row>
    <row r="3341" spans="25:25" ht="93" customHeight="1" x14ac:dyDescent="0.25">
      <c r="Y3341" s="105" t="s">
        <v>4971</v>
      </c>
    </row>
    <row r="3342" spans="25:25" ht="93" customHeight="1" x14ac:dyDescent="0.25">
      <c r="Y3342" s="105" t="s">
        <v>1315</v>
      </c>
    </row>
    <row r="3343" spans="25:25" ht="93" customHeight="1" x14ac:dyDescent="0.25">
      <c r="Y3343" s="105" t="s">
        <v>4970</v>
      </c>
    </row>
    <row r="3344" spans="25:25" ht="93" customHeight="1" x14ac:dyDescent="0.25">
      <c r="Y3344" s="105" t="s">
        <v>4969</v>
      </c>
    </row>
    <row r="3345" spans="25:25" ht="93" customHeight="1" x14ac:dyDescent="0.25">
      <c r="Y3345" s="105" t="s">
        <v>4968</v>
      </c>
    </row>
    <row r="3346" spans="25:25" ht="93" customHeight="1" x14ac:dyDescent="0.25">
      <c r="Y3346" s="105" t="s">
        <v>1063</v>
      </c>
    </row>
    <row r="3347" spans="25:25" ht="93" customHeight="1" x14ac:dyDescent="0.25">
      <c r="Y3347" s="105" t="s">
        <v>4967</v>
      </c>
    </row>
    <row r="3348" spans="25:25" ht="93" customHeight="1" x14ac:dyDescent="0.25">
      <c r="Y3348" s="105" t="s">
        <v>4966</v>
      </c>
    </row>
    <row r="3349" spans="25:25" ht="93" customHeight="1" x14ac:dyDescent="0.25">
      <c r="Y3349" s="105" t="s">
        <v>4965</v>
      </c>
    </row>
    <row r="3350" spans="25:25" ht="93" customHeight="1" x14ac:dyDescent="0.25">
      <c r="Y3350" s="105" t="s">
        <v>4964</v>
      </c>
    </row>
    <row r="3351" spans="25:25" ht="93" customHeight="1" x14ac:dyDescent="0.25">
      <c r="Y3351" s="105" t="s">
        <v>4963</v>
      </c>
    </row>
    <row r="3352" spans="25:25" ht="93" customHeight="1" x14ac:dyDescent="0.25">
      <c r="Y3352" s="105" t="s">
        <v>4962</v>
      </c>
    </row>
    <row r="3353" spans="25:25" ht="93" customHeight="1" x14ac:dyDescent="0.25">
      <c r="Y3353" s="105" t="s">
        <v>4961</v>
      </c>
    </row>
    <row r="3354" spans="25:25" ht="93" customHeight="1" x14ac:dyDescent="0.25">
      <c r="Y3354" s="105" t="s">
        <v>4960</v>
      </c>
    </row>
    <row r="3355" spans="25:25" ht="93" customHeight="1" x14ac:dyDescent="0.25">
      <c r="Y3355" s="105" t="s">
        <v>4959</v>
      </c>
    </row>
    <row r="3356" spans="25:25" ht="93" customHeight="1" x14ac:dyDescent="0.25">
      <c r="Y3356" s="105" t="s">
        <v>4958</v>
      </c>
    </row>
    <row r="3357" spans="25:25" ht="93" customHeight="1" x14ac:dyDescent="0.25">
      <c r="Y3357" s="105" t="s">
        <v>4957</v>
      </c>
    </row>
    <row r="3358" spans="25:25" ht="93" customHeight="1" x14ac:dyDescent="0.25">
      <c r="Y3358" s="105" t="s">
        <v>4956</v>
      </c>
    </row>
    <row r="3359" spans="25:25" ht="93" customHeight="1" x14ac:dyDescent="0.25">
      <c r="Y3359" s="105" t="s">
        <v>4955</v>
      </c>
    </row>
    <row r="3360" spans="25:25" ht="93" customHeight="1" x14ac:dyDescent="0.25">
      <c r="Y3360" s="105" t="s">
        <v>4954</v>
      </c>
    </row>
    <row r="3361" spans="25:25" ht="93" customHeight="1" x14ac:dyDescent="0.25">
      <c r="Y3361" s="105" t="s">
        <v>4953</v>
      </c>
    </row>
    <row r="3362" spans="25:25" ht="93" customHeight="1" x14ac:dyDescent="0.25">
      <c r="Y3362" s="105" t="s">
        <v>4952</v>
      </c>
    </row>
    <row r="3363" spans="25:25" ht="93" customHeight="1" x14ac:dyDescent="0.25">
      <c r="Y3363" s="105" t="s">
        <v>4951</v>
      </c>
    </row>
    <row r="3364" spans="25:25" ht="93" customHeight="1" x14ac:dyDescent="0.25">
      <c r="Y3364" s="105" t="s">
        <v>4950</v>
      </c>
    </row>
    <row r="3365" spans="25:25" ht="93" customHeight="1" x14ac:dyDescent="0.25">
      <c r="Y3365" s="105" t="s">
        <v>4949</v>
      </c>
    </row>
    <row r="3366" spans="25:25" ht="93" customHeight="1" x14ac:dyDescent="0.25">
      <c r="Y3366" s="105" t="s">
        <v>4948</v>
      </c>
    </row>
    <row r="3367" spans="25:25" ht="93" customHeight="1" x14ac:dyDescent="0.25">
      <c r="Y3367" s="105" t="s">
        <v>4947</v>
      </c>
    </row>
    <row r="3368" spans="25:25" ht="93" customHeight="1" x14ac:dyDescent="0.25">
      <c r="Y3368" s="105" t="s">
        <v>4946</v>
      </c>
    </row>
    <row r="3369" spans="25:25" ht="93" customHeight="1" x14ac:dyDescent="0.25">
      <c r="Y3369" s="105" t="s">
        <v>4945</v>
      </c>
    </row>
    <row r="3370" spans="25:25" ht="93" customHeight="1" x14ac:dyDescent="0.25">
      <c r="Y3370" s="105" t="s">
        <v>4944</v>
      </c>
    </row>
    <row r="3371" spans="25:25" ht="93" customHeight="1" x14ac:dyDescent="0.25">
      <c r="Y3371" s="105" t="s">
        <v>4943</v>
      </c>
    </row>
    <row r="3372" spans="25:25" ht="93" customHeight="1" x14ac:dyDescent="0.25">
      <c r="Y3372" s="105" t="s">
        <v>4942</v>
      </c>
    </row>
    <row r="3373" spans="25:25" ht="93" customHeight="1" x14ac:dyDescent="0.25">
      <c r="Y3373" s="105" t="s">
        <v>4941</v>
      </c>
    </row>
    <row r="3374" spans="25:25" ht="93" customHeight="1" x14ac:dyDescent="0.25">
      <c r="Y3374" s="105" t="s">
        <v>4940</v>
      </c>
    </row>
    <row r="3375" spans="25:25" ht="93" customHeight="1" x14ac:dyDescent="0.25">
      <c r="Y3375" s="105" t="s">
        <v>4939</v>
      </c>
    </row>
    <row r="3376" spans="25:25" ht="93" customHeight="1" x14ac:dyDescent="0.25">
      <c r="Y3376" s="105" t="s">
        <v>4938</v>
      </c>
    </row>
    <row r="3377" spans="25:25" ht="93" customHeight="1" x14ac:dyDescent="0.25">
      <c r="Y3377" s="105" t="s">
        <v>4937</v>
      </c>
    </row>
    <row r="3378" spans="25:25" ht="93" customHeight="1" x14ac:dyDescent="0.25">
      <c r="Y3378" s="105" t="s">
        <v>4936</v>
      </c>
    </row>
    <row r="3379" spans="25:25" ht="93" customHeight="1" x14ac:dyDescent="0.25">
      <c r="Y3379" s="105" t="s">
        <v>4935</v>
      </c>
    </row>
    <row r="3380" spans="25:25" ht="93" customHeight="1" x14ac:dyDescent="0.25">
      <c r="Y3380" s="105" t="s">
        <v>4934</v>
      </c>
    </row>
    <row r="3381" spans="25:25" ht="93" customHeight="1" x14ac:dyDescent="0.25">
      <c r="Y3381" s="105" t="s">
        <v>4933</v>
      </c>
    </row>
    <row r="3382" spans="25:25" ht="93" customHeight="1" x14ac:dyDescent="0.25">
      <c r="Y3382" s="105" t="s">
        <v>4932</v>
      </c>
    </row>
    <row r="3383" spans="25:25" ht="93" customHeight="1" x14ac:dyDescent="0.25">
      <c r="Y3383" s="105" t="s">
        <v>4931</v>
      </c>
    </row>
    <row r="3384" spans="25:25" ht="93" customHeight="1" x14ac:dyDescent="0.25">
      <c r="Y3384" s="105" t="s">
        <v>4930</v>
      </c>
    </row>
    <row r="3385" spans="25:25" ht="93" customHeight="1" x14ac:dyDescent="0.25">
      <c r="Y3385" s="105" t="s">
        <v>4929</v>
      </c>
    </row>
    <row r="3386" spans="25:25" ht="93" customHeight="1" x14ac:dyDescent="0.25">
      <c r="Y3386" s="105" t="s">
        <v>4928</v>
      </c>
    </row>
    <row r="3387" spans="25:25" ht="93" customHeight="1" x14ac:dyDescent="0.25">
      <c r="Y3387" s="105" t="s">
        <v>4927</v>
      </c>
    </row>
    <row r="3388" spans="25:25" ht="93" customHeight="1" x14ac:dyDescent="0.25">
      <c r="Y3388" s="105" t="s">
        <v>4926</v>
      </c>
    </row>
    <row r="3389" spans="25:25" ht="93" customHeight="1" x14ac:dyDescent="0.25">
      <c r="Y3389" s="105" t="s">
        <v>4925</v>
      </c>
    </row>
    <row r="3390" spans="25:25" ht="93" customHeight="1" x14ac:dyDescent="0.25">
      <c r="Y3390" s="105" t="s">
        <v>4924</v>
      </c>
    </row>
    <row r="3391" spans="25:25" ht="93" customHeight="1" x14ac:dyDescent="0.25">
      <c r="Y3391" s="105" t="s">
        <v>4923</v>
      </c>
    </row>
    <row r="3392" spans="25:25" ht="93" customHeight="1" x14ac:dyDescent="0.25">
      <c r="Y3392" s="105" t="s">
        <v>4922</v>
      </c>
    </row>
    <row r="3393" spans="25:25" ht="93" customHeight="1" x14ac:dyDescent="0.25">
      <c r="Y3393" s="105" t="s">
        <v>4921</v>
      </c>
    </row>
    <row r="3394" spans="25:25" ht="93" customHeight="1" x14ac:dyDescent="0.25">
      <c r="Y3394" s="105" t="s">
        <v>4920</v>
      </c>
    </row>
    <row r="3395" spans="25:25" ht="93" customHeight="1" x14ac:dyDescent="0.25">
      <c r="Y3395" s="105" t="s">
        <v>4919</v>
      </c>
    </row>
    <row r="3396" spans="25:25" ht="93" customHeight="1" x14ac:dyDescent="0.25">
      <c r="Y3396" s="105" t="s">
        <v>4918</v>
      </c>
    </row>
    <row r="3397" spans="25:25" ht="93" customHeight="1" x14ac:dyDescent="0.25">
      <c r="Y3397" s="105" t="s">
        <v>4917</v>
      </c>
    </row>
    <row r="3398" spans="25:25" ht="93" customHeight="1" x14ac:dyDescent="0.25">
      <c r="Y3398" s="105" t="s">
        <v>4916</v>
      </c>
    </row>
    <row r="3399" spans="25:25" ht="93" customHeight="1" x14ac:dyDescent="0.25">
      <c r="Y3399" s="105" t="s">
        <v>4915</v>
      </c>
    </row>
    <row r="3400" spans="25:25" ht="93" customHeight="1" x14ac:dyDescent="0.25">
      <c r="Y3400" s="105" t="s">
        <v>4914</v>
      </c>
    </row>
    <row r="3401" spans="25:25" ht="93" customHeight="1" x14ac:dyDescent="0.25">
      <c r="Y3401" s="105" t="s">
        <v>4913</v>
      </c>
    </row>
    <row r="3402" spans="25:25" ht="93" customHeight="1" x14ac:dyDescent="0.25">
      <c r="Y3402" s="105" t="s">
        <v>4912</v>
      </c>
    </row>
    <row r="3403" spans="25:25" ht="93" customHeight="1" x14ac:dyDescent="0.25">
      <c r="Y3403" s="105" t="s">
        <v>4911</v>
      </c>
    </row>
    <row r="3404" spans="25:25" ht="93" customHeight="1" x14ac:dyDescent="0.25">
      <c r="Y3404" s="105" t="s">
        <v>4910</v>
      </c>
    </row>
    <row r="3405" spans="25:25" ht="93" customHeight="1" x14ac:dyDescent="0.25">
      <c r="Y3405" s="105" t="s">
        <v>4909</v>
      </c>
    </row>
    <row r="3406" spans="25:25" ht="93" customHeight="1" x14ac:dyDescent="0.25">
      <c r="Y3406" s="105" t="s">
        <v>4908</v>
      </c>
    </row>
    <row r="3407" spans="25:25" ht="93" customHeight="1" x14ac:dyDescent="0.25">
      <c r="Y3407" s="105" t="s">
        <v>4907</v>
      </c>
    </row>
    <row r="3408" spans="25:25" ht="93" customHeight="1" x14ac:dyDescent="0.25">
      <c r="Y3408" s="105" t="s">
        <v>4906</v>
      </c>
    </row>
    <row r="3409" spans="25:25" ht="93" customHeight="1" x14ac:dyDescent="0.25">
      <c r="Y3409" s="105" t="s">
        <v>4905</v>
      </c>
    </row>
    <row r="3410" spans="25:25" ht="93" customHeight="1" x14ac:dyDescent="0.25">
      <c r="Y3410" s="105" t="s">
        <v>4904</v>
      </c>
    </row>
    <row r="3411" spans="25:25" ht="93" customHeight="1" x14ac:dyDescent="0.25">
      <c r="Y3411" s="105" t="s">
        <v>4903</v>
      </c>
    </row>
    <row r="3412" spans="25:25" ht="93" customHeight="1" x14ac:dyDescent="0.25">
      <c r="Y3412" s="105" t="s">
        <v>4902</v>
      </c>
    </row>
    <row r="3413" spans="25:25" ht="93" customHeight="1" x14ac:dyDescent="0.25">
      <c r="Y3413" s="105" t="s">
        <v>4901</v>
      </c>
    </row>
    <row r="3414" spans="25:25" ht="93" customHeight="1" x14ac:dyDescent="0.25">
      <c r="Y3414" s="105" t="s">
        <v>4900</v>
      </c>
    </row>
    <row r="3415" spans="25:25" ht="93" customHeight="1" x14ac:dyDescent="0.25">
      <c r="Y3415" s="105" t="s">
        <v>4899</v>
      </c>
    </row>
    <row r="3416" spans="25:25" ht="93" customHeight="1" x14ac:dyDescent="0.25">
      <c r="Y3416" s="105" t="s">
        <v>4898</v>
      </c>
    </row>
    <row r="3417" spans="25:25" ht="93" customHeight="1" x14ac:dyDescent="0.25">
      <c r="Y3417" s="105" t="s">
        <v>4897</v>
      </c>
    </row>
    <row r="3418" spans="25:25" ht="93" customHeight="1" x14ac:dyDescent="0.25">
      <c r="Y3418" s="105" t="s">
        <v>4896</v>
      </c>
    </row>
    <row r="3419" spans="25:25" ht="93" customHeight="1" x14ac:dyDescent="0.25">
      <c r="Y3419" s="105" t="s">
        <v>4895</v>
      </c>
    </row>
    <row r="3420" spans="25:25" ht="93" customHeight="1" x14ac:dyDescent="0.25">
      <c r="Y3420" s="105" t="s">
        <v>4894</v>
      </c>
    </row>
    <row r="3421" spans="25:25" ht="93" customHeight="1" x14ac:dyDescent="0.25">
      <c r="Y3421" s="105" t="s">
        <v>4893</v>
      </c>
    </row>
    <row r="3422" spans="25:25" ht="93" customHeight="1" x14ac:dyDescent="0.25">
      <c r="Y3422" s="105" t="s">
        <v>4892</v>
      </c>
    </row>
    <row r="3423" spans="25:25" ht="93" customHeight="1" x14ac:dyDescent="0.25">
      <c r="Y3423" s="105" t="s">
        <v>4891</v>
      </c>
    </row>
    <row r="3424" spans="25:25" ht="93" customHeight="1" x14ac:dyDescent="0.25">
      <c r="Y3424" s="105" t="s">
        <v>4890</v>
      </c>
    </row>
    <row r="3425" spans="25:25" ht="93" customHeight="1" x14ac:dyDescent="0.25">
      <c r="Y3425" s="105" t="s">
        <v>4889</v>
      </c>
    </row>
    <row r="3426" spans="25:25" ht="93" customHeight="1" x14ac:dyDescent="0.25">
      <c r="Y3426" s="105" t="s">
        <v>4888</v>
      </c>
    </row>
    <row r="3427" spans="25:25" ht="93" customHeight="1" x14ac:dyDescent="0.25">
      <c r="Y3427" s="105" t="s">
        <v>4887</v>
      </c>
    </row>
    <row r="3428" spans="25:25" ht="93" customHeight="1" x14ac:dyDescent="0.25">
      <c r="Y3428" s="105" t="s">
        <v>4886</v>
      </c>
    </row>
    <row r="3429" spans="25:25" ht="93" customHeight="1" x14ac:dyDescent="0.25">
      <c r="Y3429" s="105" t="s">
        <v>4885</v>
      </c>
    </row>
    <row r="3430" spans="25:25" ht="93" customHeight="1" x14ac:dyDescent="0.25">
      <c r="Y3430" s="105" t="s">
        <v>4884</v>
      </c>
    </row>
    <row r="3431" spans="25:25" ht="93" customHeight="1" x14ac:dyDescent="0.25">
      <c r="Y3431" s="105" t="s">
        <v>4883</v>
      </c>
    </row>
    <row r="3432" spans="25:25" ht="93" customHeight="1" x14ac:dyDescent="0.25">
      <c r="Y3432" s="105" t="s">
        <v>4882</v>
      </c>
    </row>
    <row r="3433" spans="25:25" ht="93" customHeight="1" x14ac:dyDescent="0.25">
      <c r="Y3433" s="105" t="s">
        <v>4881</v>
      </c>
    </row>
    <row r="3434" spans="25:25" ht="93" customHeight="1" x14ac:dyDescent="0.25">
      <c r="Y3434" s="105" t="s">
        <v>4880</v>
      </c>
    </row>
    <row r="3435" spans="25:25" ht="93" customHeight="1" x14ac:dyDescent="0.25">
      <c r="Y3435" s="105" t="s">
        <v>4879</v>
      </c>
    </row>
    <row r="3436" spans="25:25" ht="93" customHeight="1" x14ac:dyDescent="0.25">
      <c r="Y3436" s="105" t="s">
        <v>4878</v>
      </c>
    </row>
    <row r="3437" spans="25:25" ht="93" customHeight="1" x14ac:dyDescent="0.25">
      <c r="Y3437" s="105" t="s">
        <v>4877</v>
      </c>
    </row>
    <row r="3438" spans="25:25" ht="93" customHeight="1" x14ac:dyDescent="0.25">
      <c r="Y3438" s="105" t="s">
        <v>4876</v>
      </c>
    </row>
    <row r="3439" spans="25:25" ht="93" customHeight="1" x14ac:dyDescent="0.25">
      <c r="Y3439" s="105" t="s">
        <v>4875</v>
      </c>
    </row>
    <row r="3440" spans="25:25" ht="93" customHeight="1" x14ac:dyDescent="0.25">
      <c r="Y3440" s="105" t="s">
        <v>4874</v>
      </c>
    </row>
    <row r="3441" spans="25:25" ht="93" customHeight="1" x14ac:dyDescent="0.25">
      <c r="Y3441" s="105" t="s">
        <v>2430</v>
      </c>
    </row>
    <row r="3442" spans="25:25" ht="93" customHeight="1" x14ac:dyDescent="0.25">
      <c r="Y3442" s="105" t="s">
        <v>4873</v>
      </c>
    </row>
    <row r="3443" spans="25:25" ht="93" customHeight="1" x14ac:dyDescent="0.25">
      <c r="Y3443" s="105" t="s">
        <v>4872</v>
      </c>
    </row>
    <row r="3444" spans="25:25" ht="93" customHeight="1" x14ac:dyDescent="0.25">
      <c r="Y3444" s="105" t="s">
        <v>4871</v>
      </c>
    </row>
    <row r="3445" spans="25:25" ht="93" customHeight="1" x14ac:dyDescent="0.25">
      <c r="Y3445" s="105" t="s">
        <v>3081</v>
      </c>
    </row>
    <row r="3446" spans="25:25" ht="93" customHeight="1" x14ac:dyDescent="0.25">
      <c r="Y3446" s="105" t="s">
        <v>3072</v>
      </c>
    </row>
    <row r="3447" spans="25:25" ht="93" customHeight="1" x14ac:dyDescent="0.25">
      <c r="Y3447" s="105" t="s">
        <v>3070</v>
      </c>
    </row>
    <row r="3448" spans="25:25" ht="93" customHeight="1" x14ac:dyDescent="0.25">
      <c r="Y3448" s="105" t="s">
        <v>3068</v>
      </c>
    </row>
    <row r="3449" spans="25:25" ht="93" customHeight="1" x14ac:dyDescent="0.25">
      <c r="Y3449" s="105" t="s">
        <v>4870</v>
      </c>
    </row>
    <row r="3450" spans="25:25" ht="93" customHeight="1" x14ac:dyDescent="0.25">
      <c r="Y3450" s="105" t="s">
        <v>4869</v>
      </c>
    </row>
    <row r="3451" spans="25:25" ht="93" customHeight="1" x14ac:dyDescent="0.25">
      <c r="Y3451" s="105" t="s">
        <v>4868</v>
      </c>
    </row>
    <row r="3452" spans="25:25" ht="93" customHeight="1" x14ac:dyDescent="0.25">
      <c r="Y3452" s="105" t="s">
        <v>4867</v>
      </c>
    </row>
    <row r="3453" spans="25:25" ht="93" customHeight="1" x14ac:dyDescent="0.25">
      <c r="Y3453" s="105" t="s">
        <v>2427</v>
      </c>
    </row>
    <row r="3454" spans="25:25" ht="93" customHeight="1" x14ac:dyDescent="0.25">
      <c r="Y3454" s="105" t="s">
        <v>4866</v>
      </c>
    </row>
    <row r="3455" spans="25:25" ht="93" customHeight="1" x14ac:dyDescent="0.25">
      <c r="Y3455" s="105" t="s">
        <v>4865</v>
      </c>
    </row>
    <row r="3456" spans="25:25" ht="93" customHeight="1" x14ac:dyDescent="0.25">
      <c r="Y3456" s="105" t="s">
        <v>4864</v>
      </c>
    </row>
    <row r="3457" spans="25:25" ht="93" customHeight="1" x14ac:dyDescent="0.25">
      <c r="Y3457" s="105" t="s">
        <v>4863</v>
      </c>
    </row>
    <row r="3458" spans="25:25" ht="93" customHeight="1" x14ac:dyDescent="0.25">
      <c r="Y3458" s="105" t="s">
        <v>4862</v>
      </c>
    </row>
    <row r="3459" spans="25:25" ht="93" customHeight="1" x14ac:dyDescent="0.25">
      <c r="Y3459" s="105" t="s">
        <v>4861</v>
      </c>
    </row>
    <row r="3460" spans="25:25" ht="93" customHeight="1" x14ac:dyDescent="0.25">
      <c r="Y3460" s="105" t="s">
        <v>4860</v>
      </c>
    </row>
    <row r="3461" spans="25:25" ht="93" customHeight="1" x14ac:dyDescent="0.25">
      <c r="Y3461" s="105" t="s">
        <v>4859</v>
      </c>
    </row>
    <row r="3462" spans="25:25" ht="93" customHeight="1" x14ac:dyDescent="0.25">
      <c r="Y3462" s="105" t="s">
        <v>4858</v>
      </c>
    </row>
    <row r="3463" spans="25:25" ht="93" customHeight="1" x14ac:dyDescent="0.25">
      <c r="Y3463" s="105" t="s">
        <v>4857</v>
      </c>
    </row>
    <row r="3464" spans="25:25" ht="93" customHeight="1" x14ac:dyDescent="0.25">
      <c r="Y3464" s="105" t="s">
        <v>4856</v>
      </c>
    </row>
    <row r="3465" spans="25:25" ht="93" customHeight="1" x14ac:dyDescent="0.25">
      <c r="Y3465" s="105" t="s">
        <v>4855</v>
      </c>
    </row>
    <row r="3466" spans="25:25" ht="93" customHeight="1" x14ac:dyDescent="0.25">
      <c r="Y3466" s="105" t="s">
        <v>4854</v>
      </c>
    </row>
    <row r="3467" spans="25:25" ht="93" customHeight="1" x14ac:dyDescent="0.25">
      <c r="Y3467" s="105" t="s">
        <v>1310</v>
      </c>
    </row>
    <row r="3468" spans="25:25" ht="93" customHeight="1" x14ac:dyDescent="0.25">
      <c r="Y3468" s="105" t="s">
        <v>4853</v>
      </c>
    </row>
    <row r="3469" spans="25:25" ht="93" customHeight="1" x14ac:dyDescent="0.25">
      <c r="Y3469" s="105" t="s">
        <v>1061</v>
      </c>
    </row>
    <row r="3470" spans="25:25" ht="93" customHeight="1" x14ac:dyDescent="0.25">
      <c r="Y3470" s="105" t="s">
        <v>4852</v>
      </c>
    </row>
    <row r="3471" spans="25:25" ht="93" customHeight="1" x14ac:dyDescent="0.25">
      <c r="Y3471" s="105" t="s">
        <v>4851</v>
      </c>
    </row>
    <row r="3472" spans="25:25" ht="93" customHeight="1" x14ac:dyDescent="0.25">
      <c r="Y3472" s="105" t="s">
        <v>4850</v>
      </c>
    </row>
    <row r="3473" spans="25:25" ht="93" customHeight="1" x14ac:dyDescent="0.25">
      <c r="Y3473" s="105" t="s">
        <v>4849</v>
      </c>
    </row>
    <row r="3474" spans="25:25" ht="93" customHeight="1" x14ac:dyDescent="0.25">
      <c r="Y3474" s="105" t="s">
        <v>4848</v>
      </c>
    </row>
    <row r="3475" spans="25:25" ht="93" customHeight="1" x14ac:dyDescent="0.25">
      <c r="Y3475" s="105" t="s">
        <v>4847</v>
      </c>
    </row>
    <row r="3476" spans="25:25" ht="93" customHeight="1" x14ac:dyDescent="0.25">
      <c r="Y3476" s="105" t="s">
        <v>4846</v>
      </c>
    </row>
    <row r="3477" spans="25:25" ht="93" customHeight="1" x14ac:dyDescent="0.25">
      <c r="Y3477" s="105" t="s">
        <v>4845</v>
      </c>
    </row>
    <row r="3478" spans="25:25" ht="93" customHeight="1" x14ac:dyDescent="0.25">
      <c r="Y3478" s="105" t="s">
        <v>4844</v>
      </c>
    </row>
    <row r="3479" spans="25:25" ht="93" customHeight="1" x14ac:dyDescent="0.25">
      <c r="Y3479" s="105" t="s">
        <v>4843</v>
      </c>
    </row>
    <row r="3480" spans="25:25" ht="93" customHeight="1" x14ac:dyDescent="0.25">
      <c r="Y3480" s="105" t="s">
        <v>4842</v>
      </c>
    </row>
    <row r="3481" spans="25:25" ht="93" customHeight="1" x14ac:dyDescent="0.25">
      <c r="Y3481" s="105" t="s">
        <v>4841</v>
      </c>
    </row>
    <row r="3482" spans="25:25" ht="93" customHeight="1" x14ac:dyDescent="0.25">
      <c r="Y3482" s="105" t="s">
        <v>4840</v>
      </c>
    </row>
    <row r="3483" spans="25:25" ht="93" customHeight="1" x14ac:dyDescent="0.25">
      <c r="Y3483" s="105" t="s">
        <v>4839</v>
      </c>
    </row>
    <row r="3484" spans="25:25" ht="93" customHeight="1" x14ac:dyDescent="0.25">
      <c r="Y3484" s="105" t="s">
        <v>4838</v>
      </c>
    </row>
    <row r="3485" spans="25:25" ht="93" customHeight="1" x14ac:dyDescent="0.25">
      <c r="Y3485" s="105" t="s">
        <v>4837</v>
      </c>
    </row>
    <row r="3486" spans="25:25" ht="93" customHeight="1" x14ac:dyDescent="0.25">
      <c r="Y3486" s="105" t="s">
        <v>4836</v>
      </c>
    </row>
    <row r="3487" spans="25:25" ht="93" customHeight="1" x14ac:dyDescent="0.25">
      <c r="Y3487" s="105" t="s">
        <v>4835</v>
      </c>
    </row>
    <row r="3488" spans="25:25" ht="93" customHeight="1" x14ac:dyDescent="0.25">
      <c r="Y3488" s="105" t="s">
        <v>4834</v>
      </c>
    </row>
    <row r="3489" spans="25:25" ht="93" customHeight="1" x14ac:dyDescent="0.25">
      <c r="Y3489" s="105" t="s">
        <v>4833</v>
      </c>
    </row>
    <row r="3490" spans="25:25" ht="93" customHeight="1" x14ac:dyDescent="0.25">
      <c r="Y3490" s="105" t="s">
        <v>4832</v>
      </c>
    </row>
    <row r="3491" spans="25:25" ht="93" customHeight="1" x14ac:dyDescent="0.25">
      <c r="Y3491" s="105" t="s">
        <v>4831</v>
      </c>
    </row>
    <row r="3492" spans="25:25" ht="93" customHeight="1" x14ac:dyDescent="0.25">
      <c r="Y3492" s="105" t="s">
        <v>4830</v>
      </c>
    </row>
    <row r="3493" spans="25:25" ht="93" customHeight="1" x14ac:dyDescent="0.25">
      <c r="Y3493" s="105" t="s">
        <v>4829</v>
      </c>
    </row>
    <row r="3494" spans="25:25" ht="93" customHeight="1" x14ac:dyDescent="0.25">
      <c r="Y3494" s="105" t="s">
        <v>4828</v>
      </c>
    </row>
    <row r="3495" spans="25:25" ht="93" customHeight="1" x14ac:dyDescent="0.25">
      <c r="Y3495" s="105" t="s">
        <v>4827</v>
      </c>
    </row>
    <row r="3496" spans="25:25" ht="93" customHeight="1" x14ac:dyDescent="0.25">
      <c r="Y3496" s="105" t="s">
        <v>4826</v>
      </c>
    </row>
    <row r="3497" spans="25:25" ht="93" customHeight="1" x14ac:dyDescent="0.25">
      <c r="Y3497" s="105" t="s">
        <v>4825</v>
      </c>
    </row>
    <row r="3498" spans="25:25" ht="93" customHeight="1" x14ac:dyDescent="0.25">
      <c r="Y3498" s="105" t="s">
        <v>4824</v>
      </c>
    </row>
    <row r="3499" spans="25:25" ht="93" customHeight="1" x14ac:dyDescent="0.25">
      <c r="Y3499" s="105" t="s">
        <v>4823</v>
      </c>
    </row>
    <row r="3500" spans="25:25" ht="93" customHeight="1" x14ac:dyDescent="0.25">
      <c r="Y3500" s="105" t="s">
        <v>4822</v>
      </c>
    </row>
    <row r="3501" spans="25:25" ht="93" customHeight="1" x14ac:dyDescent="0.25">
      <c r="Y3501" s="105" t="s">
        <v>4821</v>
      </c>
    </row>
    <row r="3502" spans="25:25" ht="93" customHeight="1" x14ac:dyDescent="0.25">
      <c r="Y3502" s="105" t="s">
        <v>4820</v>
      </c>
    </row>
    <row r="3503" spans="25:25" ht="93" customHeight="1" x14ac:dyDescent="0.25">
      <c r="Y3503" s="105" t="s">
        <v>4819</v>
      </c>
    </row>
    <row r="3504" spans="25:25" ht="93" customHeight="1" x14ac:dyDescent="0.25">
      <c r="Y3504" s="105" t="s">
        <v>4818</v>
      </c>
    </row>
    <row r="3505" spans="25:25" ht="93" customHeight="1" x14ac:dyDescent="0.25">
      <c r="Y3505" s="105" t="s">
        <v>3035</v>
      </c>
    </row>
    <row r="3506" spans="25:25" ht="93" customHeight="1" x14ac:dyDescent="0.25">
      <c r="Y3506" s="105" t="s">
        <v>4817</v>
      </c>
    </row>
    <row r="3507" spans="25:25" ht="93" customHeight="1" x14ac:dyDescent="0.25">
      <c r="Y3507" s="105" t="s">
        <v>4816</v>
      </c>
    </row>
    <row r="3508" spans="25:25" ht="93" customHeight="1" x14ac:dyDescent="0.25">
      <c r="Y3508" s="105" t="s">
        <v>4815</v>
      </c>
    </row>
    <row r="3509" spans="25:25" ht="93" customHeight="1" x14ac:dyDescent="0.25">
      <c r="Y3509" s="105" t="s">
        <v>4814</v>
      </c>
    </row>
    <row r="3510" spans="25:25" ht="93" customHeight="1" x14ac:dyDescent="0.25">
      <c r="Y3510" s="105" t="s">
        <v>4813</v>
      </c>
    </row>
    <row r="3511" spans="25:25" ht="93" customHeight="1" x14ac:dyDescent="0.25">
      <c r="Y3511" s="105" t="s">
        <v>4812</v>
      </c>
    </row>
    <row r="3512" spans="25:25" ht="93" customHeight="1" x14ac:dyDescent="0.25">
      <c r="Y3512" s="105" t="s">
        <v>4811</v>
      </c>
    </row>
    <row r="3513" spans="25:25" ht="93" customHeight="1" x14ac:dyDescent="0.25">
      <c r="Y3513" s="105" t="s">
        <v>4810</v>
      </c>
    </row>
    <row r="3514" spans="25:25" ht="93" customHeight="1" x14ac:dyDescent="0.25">
      <c r="Y3514" s="105" t="s">
        <v>4809</v>
      </c>
    </row>
    <row r="3515" spans="25:25" ht="93" customHeight="1" x14ac:dyDescent="0.25">
      <c r="Y3515" s="105" t="s">
        <v>4808</v>
      </c>
    </row>
    <row r="3516" spans="25:25" ht="93" customHeight="1" x14ac:dyDescent="0.25">
      <c r="Y3516" s="105" t="s">
        <v>4807</v>
      </c>
    </row>
    <row r="3517" spans="25:25" ht="93" customHeight="1" x14ac:dyDescent="0.25">
      <c r="Y3517" s="105" t="s">
        <v>4806</v>
      </c>
    </row>
    <row r="3518" spans="25:25" ht="93" customHeight="1" x14ac:dyDescent="0.25">
      <c r="Y3518" s="105" t="s">
        <v>4805</v>
      </c>
    </row>
    <row r="3519" spans="25:25" ht="93" customHeight="1" x14ac:dyDescent="0.25">
      <c r="Y3519" s="105" t="s">
        <v>4804</v>
      </c>
    </row>
    <row r="3520" spans="25:25" ht="93" customHeight="1" x14ac:dyDescent="0.25">
      <c r="Y3520" s="105" t="s">
        <v>4803</v>
      </c>
    </row>
    <row r="3521" spans="25:25" ht="93" customHeight="1" x14ac:dyDescent="0.25">
      <c r="Y3521" s="105" t="s">
        <v>1258</v>
      </c>
    </row>
    <row r="3522" spans="25:25" ht="93" customHeight="1" x14ac:dyDescent="0.25">
      <c r="Y3522" s="105" t="s">
        <v>4802</v>
      </c>
    </row>
    <row r="3523" spans="25:25" ht="93" customHeight="1" x14ac:dyDescent="0.25">
      <c r="Y3523" s="105" t="s">
        <v>4801</v>
      </c>
    </row>
    <row r="3524" spans="25:25" ht="93" customHeight="1" x14ac:dyDescent="0.25">
      <c r="Y3524" s="105" t="s">
        <v>4800</v>
      </c>
    </row>
    <row r="3525" spans="25:25" ht="93" customHeight="1" x14ac:dyDescent="0.25">
      <c r="Y3525" s="105" t="s">
        <v>4799</v>
      </c>
    </row>
    <row r="3526" spans="25:25" ht="93" customHeight="1" x14ac:dyDescent="0.25">
      <c r="Y3526" s="105" t="s">
        <v>4798</v>
      </c>
    </row>
    <row r="3527" spans="25:25" ht="93" customHeight="1" x14ac:dyDescent="0.25">
      <c r="Y3527" s="105" t="s">
        <v>4797</v>
      </c>
    </row>
    <row r="3528" spans="25:25" ht="93" customHeight="1" x14ac:dyDescent="0.25">
      <c r="Y3528" s="105" t="s">
        <v>4796</v>
      </c>
    </row>
    <row r="3529" spans="25:25" ht="93" customHeight="1" x14ac:dyDescent="0.25">
      <c r="Y3529" s="105" t="s">
        <v>4795</v>
      </c>
    </row>
    <row r="3530" spans="25:25" ht="93" customHeight="1" x14ac:dyDescent="0.25">
      <c r="Y3530" s="105" t="s">
        <v>4794</v>
      </c>
    </row>
    <row r="3531" spans="25:25" ht="93" customHeight="1" x14ac:dyDescent="0.25">
      <c r="Y3531" s="105" t="s">
        <v>4793</v>
      </c>
    </row>
    <row r="3532" spans="25:25" ht="93" customHeight="1" x14ac:dyDescent="0.25">
      <c r="Y3532" s="105" t="s">
        <v>4792</v>
      </c>
    </row>
    <row r="3533" spans="25:25" ht="93" customHeight="1" x14ac:dyDescent="0.25">
      <c r="Y3533" s="105" t="s">
        <v>4791</v>
      </c>
    </row>
    <row r="3534" spans="25:25" ht="93" customHeight="1" x14ac:dyDescent="0.25">
      <c r="Y3534" s="105" t="s">
        <v>4790</v>
      </c>
    </row>
    <row r="3535" spans="25:25" ht="93" customHeight="1" x14ac:dyDescent="0.25">
      <c r="Y3535" s="105" t="s">
        <v>4789</v>
      </c>
    </row>
    <row r="3536" spans="25:25" ht="93" customHeight="1" x14ac:dyDescent="0.25">
      <c r="Y3536" s="105" t="s">
        <v>4788</v>
      </c>
    </row>
    <row r="3537" spans="25:25" ht="93" customHeight="1" x14ac:dyDescent="0.25">
      <c r="Y3537" s="105" t="s">
        <v>1256</v>
      </c>
    </row>
    <row r="3538" spans="25:25" ht="93" customHeight="1" x14ac:dyDescent="0.25">
      <c r="Y3538" s="105" t="s">
        <v>4787</v>
      </c>
    </row>
    <row r="3539" spans="25:25" ht="93" customHeight="1" x14ac:dyDescent="0.25">
      <c r="Y3539" s="105" t="s">
        <v>4786</v>
      </c>
    </row>
    <row r="3540" spans="25:25" ht="93" customHeight="1" x14ac:dyDescent="0.25">
      <c r="Y3540" s="105" t="s">
        <v>1253</v>
      </c>
    </row>
    <row r="3541" spans="25:25" ht="93" customHeight="1" x14ac:dyDescent="0.25">
      <c r="Y3541" s="105" t="s">
        <v>4785</v>
      </c>
    </row>
    <row r="3542" spans="25:25" ht="93" customHeight="1" x14ac:dyDescent="0.25">
      <c r="Y3542" s="105" t="s">
        <v>4784</v>
      </c>
    </row>
    <row r="3543" spans="25:25" ht="93" customHeight="1" x14ac:dyDescent="0.25">
      <c r="Y3543" s="105" t="s">
        <v>4783</v>
      </c>
    </row>
    <row r="3544" spans="25:25" ht="93" customHeight="1" x14ac:dyDescent="0.25">
      <c r="Y3544" s="105" t="s">
        <v>4782</v>
      </c>
    </row>
    <row r="3545" spans="25:25" ht="93" customHeight="1" x14ac:dyDescent="0.25">
      <c r="Y3545" s="105" t="s">
        <v>4781</v>
      </c>
    </row>
    <row r="3546" spans="25:25" ht="93" customHeight="1" x14ac:dyDescent="0.25">
      <c r="Y3546" s="105" t="s">
        <v>4780</v>
      </c>
    </row>
    <row r="3547" spans="25:25" ht="93" customHeight="1" x14ac:dyDescent="0.25">
      <c r="Y3547" s="105" t="s">
        <v>4779</v>
      </c>
    </row>
    <row r="3548" spans="25:25" ht="93" customHeight="1" x14ac:dyDescent="0.25">
      <c r="Y3548" s="105" t="s">
        <v>4778</v>
      </c>
    </row>
    <row r="3549" spans="25:25" ht="93" customHeight="1" x14ac:dyDescent="0.25">
      <c r="Y3549" s="105" t="s">
        <v>4777</v>
      </c>
    </row>
    <row r="3550" spans="25:25" ht="93" customHeight="1" x14ac:dyDescent="0.25">
      <c r="Y3550" s="105" t="s">
        <v>4776</v>
      </c>
    </row>
    <row r="3551" spans="25:25" ht="93" customHeight="1" x14ac:dyDescent="0.25">
      <c r="Y3551" s="105" t="s">
        <v>4775</v>
      </c>
    </row>
    <row r="3552" spans="25:25" ht="93" customHeight="1" x14ac:dyDescent="0.25">
      <c r="Y3552" s="105" t="s">
        <v>4774</v>
      </c>
    </row>
    <row r="3553" spans="25:25" ht="93" customHeight="1" x14ac:dyDescent="0.25">
      <c r="Y3553" s="105" t="s">
        <v>4773</v>
      </c>
    </row>
    <row r="3554" spans="25:25" ht="93" customHeight="1" x14ac:dyDescent="0.25">
      <c r="Y3554" s="105" t="s">
        <v>4772</v>
      </c>
    </row>
    <row r="3555" spans="25:25" ht="93" customHeight="1" x14ac:dyDescent="0.25">
      <c r="Y3555" s="105" t="s">
        <v>4771</v>
      </c>
    </row>
    <row r="3556" spans="25:25" ht="93" customHeight="1" x14ac:dyDescent="0.25">
      <c r="Y3556" s="105" t="s">
        <v>4770</v>
      </c>
    </row>
    <row r="3557" spans="25:25" ht="93" customHeight="1" x14ac:dyDescent="0.25">
      <c r="Y3557" s="105" t="s">
        <v>4769</v>
      </c>
    </row>
    <row r="3558" spans="25:25" ht="93" customHeight="1" x14ac:dyDescent="0.25">
      <c r="Y3558" s="105" t="s">
        <v>4768</v>
      </c>
    </row>
    <row r="3559" spans="25:25" ht="93" customHeight="1" x14ac:dyDescent="0.25">
      <c r="Y3559" s="105" t="s">
        <v>4767</v>
      </c>
    </row>
    <row r="3560" spans="25:25" ht="93" customHeight="1" x14ac:dyDescent="0.25">
      <c r="Y3560" s="105" t="s">
        <v>4766</v>
      </c>
    </row>
    <row r="3561" spans="25:25" ht="93" customHeight="1" x14ac:dyDescent="0.25">
      <c r="Y3561" s="105" t="s">
        <v>4765</v>
      </c>
    </row>
    <row r="3562" spans="25:25" ht="93" customHeight="1" x14ac:dyDescent="0.25">
      <c r="Y3562" s="105" t="s">
        <v>4764</v>
      </c>
    </row>
    <row r="3563" spans="25:25" ht="93" customHeight="1" x14ac:dyDescent="0.25">
      <c r="Y3563" s="105" t="s">
        <v>4763</v>
      </c>
    </row>
    <row r="3564" spans="25:25" ht="93" customHeight="1" x14ac:dyDescent="0.25">
      <c r="Y3564" s="105" t="s">
        <v>4762</v>
      </c>
    </row>
    <row r="3565" spans="25:25" ht="93" customHeight="1" x14ac:dyDescent="0.25">
      <c r="Y3565" s="105" t="s">
        <v>4761</v>
      </c>
    </row>
    <row r="3566" spans="25:25" ht="93" customHeight="1" x14ac:dyDescent="0.25">
      <c r="Y3566" s="105" t="s">
        <v>4760</v>
      </c>
    </row>
    <row r="3567" spans="25:25" ht="93" customHeight="1" x14ac:dyDescent="0.25">
      <c r="Y3567" s="105" t="s">
        <v>4759</v>
      </c>
    </row>
    <row r="3568" spans="25:25" ht="93" customHeight="1" x14ac:dyDescent="0.25">
      <c r="Y3568" s="105" t="s">
        <v>4758</v>
      </c>
    </row>
    <row r="3569" spans="25:25" ht="93" customHeight="1" x14ac:dyDescent="0.25">
      <c r="Y3569" s="105" t="s">
        <v>4757</v>
      </c>
    </row>
    <row r="3570" spans="25:25" ht="93" customHeight="1" x14ac:dyDescent="0.25">
      <c r="Y3570" s="105" t="s">
        <v>4756</v>
      </c>
    </row>
    <row r="3571" spans="25:25" ht="93" customHeight="1" x14ac:dyDescent="0.25">
      <c r="Y3571" s="105" t="s">
        <v>4755</v>
      </c>
    </row>
    <row r="3572" spans="25:25" ht="93" customHeight="1" x14ac:dyDescent="0.25">
      <c r="Y3572" s="105" t="s">
        <v>4754</v>
      </c>
    </row>
    <row r="3573" spans="25:25" ht="93" customHeight="1" x14ac:dyDescent="0.25">
      <c r="Y3573" s="105" t="s">
        <v>4753</v>
      </c>
    </row>
    <row r="3574" spans="25:25" ht="93" customHeight="1" x14ac:dyDescent="0.25">
      <c r="Y3574" s="105" t="s">
        <v>4752</v>
      </c>
    </row>
    <row r="3575" spans="25:25" ht="93" customHeight="1" x14ac:dyDescent="0.25">
      <c r="Y3575" s="105" t="s">
        <v>4751</v>
      </c>
    </row>
    <row r="3576" spans="25:25" ht="93" customHeight="1" x14ac:dyDescent="0.25">
      <c r="Y3576" s="105" t="s">
        <v>4750</v>
      </c>
    </row>
    <row r="3577" spans="25:25" ht="93" customHeight="1" x14ac:dyDescent="0.25">
      <c r="Y3577" s="105" t="s">
        <v>4749</v>
      </c>
    </row>
    <row r="3578" spans="25:25" ht="93" customHeight="1" x14ac:dyDescent="0.25">
      <c r="Y3578" s="105" t="s">
        <v>4748</v>
      </c>
    </row>
    <row r="3579" spans="25:25" ht="93" customHeight="1" x14ac:dyDescent="0.25">
      <c r="Y3579" s="105" t="s">
        <v>4747</v>
      </c>
    </row>
    <row r="3580" spans="25:25" ht="93" customHeight="1" x14ac:dyDescent="0.25">
      <c r="Y3580" s="105" t="s">
        <v>4746</v>
      </c>
    </row>
    <row r="3581" spans="25:25" ht="93" customHeight="1" x14ac:dyDescent="0.25">
      <c r="Y3581" s="105" t="s">
        <v>4745</v>
      </c>
    </row>
    <row r="3582" spans="25:25" ht="93" customHeight="1" x14ac:dyDescent="0.25">
      <c r="Y3582" s="105" t="s">
        <v>4744</v>
      </c>
    </row>
    <row r="3583" spans="25:25" ht="93" customHeight="1" x14ac:dyDescent="0.25">
      <c r="Y3583" s="105" t="s">
        <v>4743</v>
      </c>
    </row>
    <row r="3584" spans="25:25" ht="93" customHeight="1" x14ac:dyDescent="0.25">
      <c r="Y3584" s="105" t="s">
        <v>4742</v>
      </c>
    </row>
    <row r="3585" spans="25:25" ht="93" customHeight="1" x14ac:dyDescent="0.25">
      <c r="Y3585" s="105" t="s">
        <v>4741</v>
      </c>
    </row>
    <row r="3586" spans="25:25" ht="93" customHeight="1" x14ac:dyDescent="0.25">
      <c r="Y3586" s="105" t="s">
        <v>4740</v>
      </c>
    </row>
    <row r="3587" spans="25:25" ht="93" customHeight="1" x14ac:dyDescent="0.25">
      <c r="Y3587" s="105" t="s">
        <v>4739</v>
      </c>
    </row>
    <row r="3588" spans="25:25" ht="93" customHeight="1" x14ac:dyDescent="0.25">
      <c r="Y3588" s="105" t="s">
        <v>4738</v>
      </c>
    </row>
    <row r="3589" spans="25:25" ht="93" customHeight="1" x14ac:dyDescent="0.25">
      <c r="Y3589" s="105" t="s">
        <v>4737</v>
      </c>
    </row>
    <row r="3590" spans="25:25" ht="93" customHeight="1" x14ac:dyDescent="0.25">
      <c r="Y3590" s="105" t="s">
        <v>4736</v>
      </c>
    </row>
    <row r="3591" spans="25:25" ht="93" customHeight="1" x14ac:dyDescent="0.25">
      <c r="Y3591" s="105" t="s">
        <v>4735</v>
      </c>
    </row>
    <row r="3592" spans="25:25" ht="93" customHeight="1" x14ac:dyDescent="0.25">
      <c r="Y3592" s="105" t="s">
        <v>4734</v>
      </c>
    </row>
    <row r="3593" spans="25:25" ht="93" customHeight="1" x14ac:dyDescent="0.25">
      <c r="Y3593" s="105" t="s">
        <v>4733</v>
      </c>
    </row>
    <row r="3594" spans="25:25" ht="93" customHeight="1" x14ac:dyDescent="0.25">
      <c r="Y3594" s="105" t="s">
        <v>4732</v>
      </c>
    </row>
    <row r="3595" spans="25:25" ht="93" customHeight="1" x14ac:dyDescent="0.25">
      <c r="Y3595" s="105" t="s">
        <v>4731</v>
      </c>
    </row>
    <row r="3596" spans="25:25" ht="93" customHeight="1" x14ac:dyDescent="0.25">
      <c r="Y3596" s="105" t="s">
        <v>4730</v>
      </c>
    </row>
    <row r="3597" spans="25:25" ht="93" customHeight="1" x14ac:dyDescent="0.25">
      <c r="Y3597" s="105" t="s">
        <v>4729</v>
      </c>
    </row>
    <row r="3598" spans="25:25" ht="93" customHeight="1" x14ac:dyDescent="0.25">
      <c r="Y3598" s="105" t="s">
        <v>4728</v>
      </c>
    </row>
    <row r="3599" spans="25:25" ht="93" customHeight="1" x14ac:dyDescent="0.25">
      <c r="Y3599" s="105" t="s">
        <v>4727</v>
      </c>
    </row>
    <row r="3600" spans="25:25" ht="93" customHeight="1" x14ac:dyDescent="0.25">
      <c r="Y3600" s="105" t="s">
        <v>4726</v>
      </c>
    </row>
    <row r="3601" spans="25:25" ht="93" customHeight="1" x14ac:dyDescent="0.25">
      <c r="Y3601" s="105" t="s">
        <v>4725</v>
      </c>
    </row>
    <row r="3602" spans="25:25" ht="93" customHeight="1" x14ac:dyDescent="0.25">
      <c r="Y3602" s="105" t="s">
        <v>4724</v>
      </c>
    </row>
    <row r="3603" spans="25:25" ht="93" customHeight="1" x14ac:dyDescent="0.25">
      <c r="Y3603" s="105" t="s">
        <v>4723</v>
      </c>
    </row>
    <row r="3604" spans="25:25" ht="93" customHeight="1" x14ac:dyDescent="0.25">
      <c r="Y3604" s="105" t="s">
        <v>4722</v>
      </c>
    </row>
    <row r="3605" spans="25:25" ht="93" customHeight="1" x14ac:dyDescent="0.25">
      <c r="Y3605" s="105" t="s">
        <v>4721</v>
      </c>
    </row>
    <row r="3606" spans="25:25" ht="93" customHeight="1" x14ac:dyDescent="0.25">
      <c r="Y3606" s="105" t="s">
        <v>4720</v>
      </c>
    </row>
    <row r="3607" spans="25:25" ht="93" customHeight="1" x14ac:dyDescent="0.25">
      <c r="Y3607" s="105" t="s">
        <v>4719</v>
      </c>
    </row>
    <row r="3608" spans="25:25" ht="93" customHeight="1" x14ac:dyDescent="0.25">
      <c r="Y3608" s="105" t="s">
        <v>4718</v>
      </c>
    </row>
    <row r="3609" spans="25:25" ht="93" customHeight="1" x14ac:dyDescent="0.25">
      <c r="Y3609" s="105" t="s">
        <v>4717</v>
      </c>
    </row>
    <row r="3610" spans="25:25" ht="93" customHeight="1" x14ac:dyDescent="0.25">
      <c r="Y3610" s="105" t="s">
        <v>4716</v>
      </c>
    </row>
    <row r="3611" spans="25:25" ht="93" customHeight="1" x14ac:dyDescent="0.25">
      <c r="Y3611" s="105" t="s">
        <v>4715</v>
      </c>
    </row>
    <row r="3612" spans="25:25" ht="93" customHeight="1" x14ac:dyDescent="0.25">
      <c r="Y3612" s="105" t="s">
        <v>4714</v>
      </c>
    </row>
    <row r="3613" spans="25:25" ht="93" customHeight="1" x14ac:dyDescent="0.25">
      <c r="Y3613" s="105" t="s">
        <v>4713</v>
      </c>
    </row>
    <row r="3614" spans="25:25" ht="93" customHeight="1" x14ac:dyDescent="0.25">
      <c r="Y3614" s="105" t="s">
        <v>4712</v>
      </c>
    </row>
    <row r="3615" spans="25:25" ht="93" customHeight="1" x14ac:dyDescent="0.25">
      <c r="Y3615" s="105" t="s">
        <v>4711</v>
      </c>
    </row>
    <row r="3616" spans="25:25" ht="93" customHeight="1" x14ac:dyDescent="0.25">
      <c r="Y3616" s="105" t="s">
        <v>4710</v>
      </c>
    </row>
    <row r="3617" spans="25:25" ht="93" customHeight="1" x14ac:dyDescent="0.25">
      <c r="Y3617" s="105" t="s">
        <v>4709</v>
      </c>
    </row>
    <row r="3618" spans="25:25" ht="93" customHeight="1" x14ac:dyDescent="0.25">
      <c r="Y3618" s="105" t="s">
        <v>4708</v>
      </c>
    </row>
    <row r="3619" spans="25:25" ht="93" customHeight="1" x14ac:dyDescent="0.25">
      <c r="Y3619" s="105" t="s">
        <v>4707</v>
      </c>
    </row>
    <row r="3620" spans="25:25" ht="93" customHeight="1" x14ac:dyDescent="0.25">
      <c r="Y3620" s="105" t="s">
        <v>4706</v>
      </c>
    </row>
    <row r="3621" spans="25:25" ht="93" customHeight="1" x14ac:dyDescent="0.25">
      <c r="Y3621" s="105" t="s">
        <v>4705</v>
      </c>
    </row>
    <row r="3622" spans="25:25" ht="93" customHeight="1" x14ac:dyDescent="0.25">
      <c r="Y3622" s="105" t="s">
        <v>4704</v>
      </c>
    </row>
    <row r="3623" spans="25:25" ht="93" customHeight="1" x14ac:dyDescent="0.25">
      <c r="Y3623" s="105" t="s">
        <v>4703</v>
      </c>
    </row>
    <row r="3624" spans="25:25" ht="93" customHeight="1" x14ac:dyDescent="0.25">
      <c r="Y3624" s="105" t="s">
        <v>4702</v>
      </c>
    </row>
    <row r="3625" spans="25:25" ht="93" customHeight="1" x14ac:dyDescent="0.25">
      <c r="Y3625" s="105" t="s">
        <v>4701</v>
      </c>
    </row>
    <row r="3626" spans="25:25" ht="93" customHeight="1" x14ac:dyDescent="0.25">
      <c r="Y3626" s="105" t="s">
        <v>4700</v>
      </c>
    </row>
    <row r="3627" spans="25:25" ht="93" customHeight="1" x14ac:dyDescent="0.25">
      <c r="Y3627" s="105" t="s">
        <v>4699</v>
      </c>
    </row>
    <row r="3628" spans="25:25" ht="93" customHeight="1" x14ac:dyDescent="0.25">
      <c r="Y3628" s="105" t="s">
        <v>4698</v>
      </c>
    </row>
    <row r="3629" spans="25:25" ht="93" customHeight="1" x14ac:dyDescent="0.25">
      <c r="Y3629" s="105" t="s">
        <v>4697</v>
      </c>
    </row>
    <row r="3630" spans="25:25" ht="93" customHeight="1" x14ac:dyDescent="0.25">
      <c r="Y3630" s="105" t="s">
        <v>4696</v>
      </c>
    </row>
    <row r="3631" spans="25:25" ht="93" customHeight="1" x14ac:dyDescent="0.25">
      <c r="Y3631" s="105" t="s">
        <v>4695</v>
      </c>
    </row>
    <row r="3632" spans="25:25" ht="93" customHeight="1" x14ac:dyDescent="0.25">
      <c r="Y3632" s="105" t="s">
        <v>4694</v>
      </c>
    </row>
    <row r="3633" spans="25:25" ht="93" customHeight="1" x14ac:dyDescent="0.25">
      <c r="Y3633" s="105" t="s">
        <v>4693</v>
      </c>
    </row>
    <row r="3634" spans="25:25" ht="93" customHeight="1" x14ac:dyDescent="0.25">
      <c r="Y3634" s="105" t="s">
        <v>4692</v>
      </c>
    </row>
    <row r="3635" spans="25:25" ht="93" customHeight="1" x14ac:dyDescent="0.25">
      <c r="Y3635" s="105" t="s">
        <v>4691</v>
      </c>
    </row>
    <row r="3636" spans="25:25" ht="93" customHeight="1" x14ac:dyDescent="0.25">
      <c r="Y3636" s="105" t="s">
        <v>4690</v>
      </c>
    </row>
    <row r="3637" spans="25:25" ht="93" customHeight="1" x14ac:dyDescent="0.25">
      <c r="Y3637" s="105" t="s">
        <v>4689</v>
      </c>
    </row>
    <row r="3638" spans="25:25" ht="93" customHeight="1" x14ac:dyDescent="0.25">
      <c r="Y3638" s="105" t="s">
        <v>4688</v>
      </c>
    </row>
    <row r="3639" spans="25:25" ht="93" customHeight="1" x14ac:dyDescent="0.25">
      <c r="Y3639" s="105" t="s">
        <v>4687</v>
      </c>
    </row>
    <row r="3640" spans="25:25" ht="93" customHeight="1" x14ac:dyDescent="0.25">
      <c r="Y3640" s="105" t="e">
        <v>#REF!</v>
      </c>
    </row>
    <row r="3641" spans="25:25" ht="93" customHeight="1" x14ac:dyDescent="0.25">
      <c r="Y3641" s="105" t="e">
        <v>#REF!</v>
      </c>
    </row>
    <row r="3642" spans="25:25" ht="93" customHeight="1" x14ac:dyDescent="0.25">
      <c r="Y3642" s="105" t="e">
        <v>#REF!</v>
      </c>
    </row>
    <row r="3643" spans="25:25" ht="93" customHeight="1" x14ac:dyDescent="0.25">
      <c r="Y3643" s="105" t="e">
        <v>#REF!</v>
      </c>
    </row>
    <row r="3644" spans="25:25" ht="93" customHeight="1" x14ac:dyDescent="0.25">
      <c r="Y3644" s="105" t="e">
        <v>#REF!</v>
      </c>
    </row>
    <row r="3645" spans="25:25" ht="93" customHeight="1" x14ac:dyDescent="0.25">
      <c r="Y3645" s="105" t="e">
        <v>#REF!</v>
      </c>
    </row>
    <row r="3646" spans="25:25" ht="93" customHeight="1" x14ac:dyDescent="0.25">
      <c r="Y3646" s="105" t="e">
        <v>#REF!</v>
      </c>
    </row>
    <row r="3647" spans="25:25" ht="93" customHeight="1" x14ac:dyDescent="0.25">
      <c r="Y3647" s="105" t="e">
        <v>#REF!</v>
      </c>
    </row>
    <row r="3648" spans="25:25" ht="93" customHeight="1" x14ac:dyDescent="0.25">
      <c r="Y3648" s="105" t="e">
        <v>#REF!</v>
      </c>
    </row>
    <row r="3649" spans="25:25" ht="93" customHeight="1" x14ac:dyDescent="0.25">
      <c r="Y3649" s="105" t="e">
        <v>#REF!</v>
      </c>
    </row>
    <row r="3650" spans="25:25" ht="93" customHeight="1" x14ac:dyDescent="0.25">
      <c r="Y3650" s="105" t="e">
        <v>#REF!</v>
      </c>
    </row>
    <row r="3651" spans="25:25" ht="93" customHeight="1" x14ac:dyDescent="0.25">
      <c r="Y3651" s="105" t="e">
        <v>#REF!</v>
      </c>
    </row>
    <row r="3652" spans="25:25" ht="93" customHeight="1" x14ac:dyDescent="0.25">
      <c r="Y3652" s="105" t="e">
        <v>#REF!</v>
      </c>
    </row>
    <row r="3653" spans="25:25" ht="93" customHeight="1" x14ac:dyDescent="0.25">
      <c r="Y3653" s="105" t="e">
        <v>#REF!</v>
      </c>
    </row>
    <row r="3654" spans="25:25" ht="93" customHeight="1" x14ac:dyDescent="0.25">
      <c r="Y3654" s="105" t="e">
        <v>#REF!</v>
      </c>
    </row>
    <row r="3655" spans="25:25" ht="93" customHeight="1" x14ac:dyDescent="0.25">
      <c r="Y3655" s="105" t="e">
        <v>#REF!</v>
      </c>
    </row>
    <row r="3656" spans="25:25" ht="93" customHeight="1" x14ac:dyDescent="0.25">
      <c r="Y3656" s="105" t="e">
        <v>#REF!</v>
      </c>
    </row>
    <row r="3657" spans="25:25" ht="93" customHeight="1" x14ac:dyDescent="0.25">
      <c r="Y3657" s="105" t="e">
        <v>#REF!</v>
      </c>
    </row>
    <row r="3658" spans="25:25" ht="93" customHeight="1" x14ac:dyDescent="0.25">
      <c r="Y3658" s="105" t="e">
        <v>#REF!</v>
      </c>
    </row>
    <row r="3659" spans="25:25" ht="93" customHeight="1" x14ac:dyDescent="0.25">
      <c r="Y3659" s="105" t="e">
        <v>#REF!</v>
      </c>
    </row>
    <row r="3660" spans="25:25" ht="93" customHeight="1" x14ac:dyDescent="0.25">
      <c r="Y3660" s="105" t="e">
        <v>#REF!</v>
      </c>
    </row>
    <row r="3661" spans="25:25" ht="93" customHeight="1" x14ac:dyDescent="0.25">
      <c r="Y3661" s="105" t="e">
        <v>#REF!</v>
      </c>
    </row>
    <row r="3662" spans="25:25" ht="93" customHeight="1" x14ac:dyDescent="0.25">
      <c r="Y3662" s="105" t="e">
        <v>#REF!</v>
      </c>
    </row>
    <row r="3663" spans="25:25" ht="93" customHeight="1" x14ac:dyDescent="0.25">
      <c r="Y3663" s="105" t="e">
        <v>#REF!</v>
      </c>
    </row>
    <row r="3664" spans="25:25" ht="93" customHeight="1" x14ac:dyDescent="0.25">
      <c r="Y3664" s="105" t="e">
        <v>#REF!</v>
      </c>
    </row>
    <row r="3665" spans="25:25" ht="93" customHeight="1" x14ac:dyDescent="0.25">
      <c r="Y3665" s="105" t="e">
        <v>#REF!</v>
      </c>
    </row>
    <row r="3666" spans="25:25" ht="93" customHeight="1" x14ac:dyDescent="0.25">
      <c r="Y3666" s="105" t="e">
        <v>#REF!</v>
      </c>
    </row>
    <row r="3667" spans="25:25" ht="93" customHeight="1" x14ac:dyDescent="0.25">
      <c r="Y3667" s="105" t="e">
        <v>#REF!</v>
      </c>
    </row>
    <row r="3668" spans="25:25" ht="93" customHeight="1" x14ac:dyDescent="0.25">
      <c r="Y3668" s="105" t="e">
        <v>#REF!</v>
      </c>
    </row>
    <row r="3669" spans="25:25" ht="93" customHeight="1" x14ac:dyDescent="0.25">
      <c r="Y3669" s="105" t="e">
        <v>#REF!</v>
      </c>
    </row>
    <row r="3670" spans="25:25" ht="93" customHeight="1" x14ac:dyDescent="0.25">
      <c r="Y3670" s="105" t="e">
        <v>#REF!</v>
      </c>
    </row>
    <row r="3671" spans="25:25" ht="93" customHeight="1" x14ac:dyDescent="0.25">
      <c r="Y3671" s="105" t="e">
        <v>#REF!</v>
      </c>
    </row>
    <row r="3672" spans="25:25" ht="93" customHeight="1" x14ac:dyDescent="0.25">
      <c r="Y3672" s="105" t="e">
        <v>#REF!</v>
      </c>
    </row>
    <row r="3673" spans="25:25" ht="93" customHeight="1" x14ac:dyDescent="0.25">
      <c r="Y3673" s="105" t="e">
        <v>#REF!</v>
      </c>
    </row>
    <row r="3674" spans="25:25" ht="93" customHeight="1" x14ac:dyDescent="0.25">
      <c r="Y3674" s="105" t="e">
        <v>#REF!</v>
      </c>
    </row>
    <row r="3675" spans="25:25" ht="93" customHeight="1" x14ac:dyDescent="0.25">
      <c r="Y3675" s="105" t="e">
        <v>#REF!</v>
      </c>
    </row>
    <row r="3676" spans="25:25" ht="93" customHeight="1" x14ac:dyDescent="0.25">
      <c r="Y3676" s="105" t="e">
        <v>#REF!</v>
      </c>
    </row>
    <row r="3677" spans="25:25" ht="93" customHeight="1" x14ac:dyDescent="0.25">
      <c r="Y3677" s="105" t="e">
        <v>#REF!</v>
      </c>
    </row>
    <row r="3678" spans="25:25" ht="93" customHeight="1" x14ac:dyDescent="0.25">
      <c r="Y3678" s="105" t="e">
        <v>#REF!</v>
      </c>
    </row>
    <row r="3679" spans="25:25" ht="93" customHeight="1" x14ac:dyDescent="0.25">
      <c r="Y3679" s="105" t="e">
        <v>#REF!</v>
      </c>
    </row>
    <row r="3680" spans="25:25" ht="93" customHeight="1" x14ac:dyDescent="0.25">
      <c r="Y3680" s="105" t="e">
        <v>#REF!</v>
      </c>
    </row>
    <row r="3681" spans="25:25" ht="93" customHeight="1" x14ac:dyDescent="0.25">
      <c r="Y3681" s="105" t="e">
        <v>#REF!</v>
      </c>
    </row>
    <row r="3682" spans="25:25" ht="93" customHeight="1" x14ac:dyDescent="0.25">
      <c r="Y3682" s="105" t="e">
        <v>#REF!</v>
      </c>
    </row>
    <row r="3683" spans="25:25" ht="93" customHeight="1" x14ac:dyDescent="0.25">
      <c r="Y3683" s="105" t="e">
        <v>#REF!</v>
      </c>
    </row>
    <row r="3684" spans="25:25" ht="93" customHeight="1" x14ac:dyDescent="0.25">
      <c r="Y3684" s="105" t="e">
        <v>#REF!</v>
      </c>
    </row>
    <row r="3685" spans="25:25" ht="93" customHeight="1" x14ac:dyDescent="0.25">
      <c r="Y3685" s="105" t="e">
        <v>#REF!</v>
      </c>
    </row>
    <row r="3686" spans="25:25" ht="93" customHeight="1" x14ac:dyDescent="0.25">
      <c r="Y3686" s="105" t="e">
        <v>#REF!</v>
      </c>
    </row>
    <row r="3687" spans="25:25" ht="93" customHeight="1" x14ac:dyDescent="0.25">
      <c r="Y3687" s="105" t="e">
        <v>#REF!</v>
      </c>
    </row>
    <row r="3688" spans="25:25" ht="93" customHeight="1" x14ac:dyDescent="0.25">
      <c r="Y3688" s="105" t="e">
        <v>#REF!</v>
      </c>
    </row>
    <row r="3689" spans="25:25" ht="93" customHeight="1" x14ac:dyDescent="0.25">
      <c r="Y3689" s="105" t="e">
        <v>#REF!</v>
      </c>
    </row>
    <row r="3690" spans="25:25" ht="93" customHeight="1" x14ac:dyDescent="0.25">
      <c r="Y3690" s="105" t="e">
        <v>#REF!</v>
      </c>
    </row>
    <row r="3691" spans="25:25" ht="93" customHeight="1" x14ac:dyDescent="0.25">
      <c r="Y3691" s="105" t="e">
        <v>#REF!</v>
      </c>
    </row>
    <row r="3692" spans="25:25" ht="93" customHeight="1" x14ac:dyDescent="0.25">
      <c r="Y3692" s="105" t="e">
        <v>#REF!</v>
      </c>
    </row>
    <row r="3693" spans="25:25" ht="93" customHeight="1" x14ac:dyDescent="0.25">
      <c r="Y3693" s="105" t="e">
        <v>#REF!</v>
      </c>
    </row>
    <row r="3694" spans="25:25" ht="93" customHeight="1" x14ac:dyDescent="0.25">
      <c r="Y3694" s="105" t="e">
        <v>#REF!</v>
      </c>
    </row>
    <row r="3695" spans="25:25" ht="93" customHeight="1" x14ac:dyDescent="0.25">
      <c r="Y3695" s="105" t="e">
        <v>#REF!</v>
      </c>
    </row>
    <row r="3696" spans="25:25" ht="93" customHeight="1" x14ac:dyDescent="0.25">
      <c r="Y3696" s="105" t="e">
        <v>#REF!</v>
      </c>
    </row>
    <row r="3697" spans="25:25" ht="93" customHeight="1" x14ac:dyDescent="0.25">
      <c r="Y3697" s="105" t="e">
        <v>#REF!</v>
      </c>
    </row>
    <row r="3698" spans="25:25" ht="93" customHeight="1" x14ac:dyDescent="0.25">
      <c r="Y3698" s="105" t="e">
        <v>#REF!</v>
      </c>
    </row>
    <row r="3699" spans="25:25" ht="93" customHeight="1" x14ac:dyDescent="0.25">
      <c r="Y3699" s="105" t="e">
        <v>#REF!</v>
      </c>
    </row>
    <row r="3700" spans="25:25" ht="93" customHeight="1" x14ac:dyDescent="0.25">
      <c r="Y3700" s="105" t="e">
        <v>#REF!</v>
      </c>
    </row>
    <row r="3701" spans="25:25" ht="93" customHeight="1" x14ac:dyDescent="0.25">
      <c r="Y3701" s="105" t="e">
        <v>#REF!</v>
      </c>
    </row>
    <row r="3702" spans="25:25" ht="93" customHeight="1" x14ac:dyDescent="0.25">
      <c r="Y3702" s="105" t="e">
        <v>#REF!</v>
      </c>
    </row>
    <row r="3703" spans="25:25" ht="93" customHeight="1" x14ac:dyDescent="0.25">
      <c r="Y3703" s="105" t="e">
        <v>#REF!</v>
      </c>
    </row>
    <row r="3704" spans="25:25" ht="93" customHeight="1" x14ac:dyDescent="0.25">
      <c r="Y3704" s="105" t="e">
        <v>#REF!</v>
      </c>
    </row>
    <row r="3705" spans="25:25" ht="93" customHeight="1" x14ac:dyDescent="0.25">
      <c r="Y3705" s="105" t="e">
        <v>#REF!</v>
      </c>
    </row>
    <row r="3706" spans="25:25" ht="93" customHeight="1" x14ac:dyDescent="0.25">
      <c r="Y3706" s="105" t="e">
        <v>#REF!</v>
      </c>
    </row>
    <row r="3707" spans="25:25" ht="93" customHeight="1" x14ac:dyDescent="0.25">
      <c r="Y3707" s="105" t="e">
        <v>#REF!</v>
      </c>
    </row>
    <row r="3708" spans="25:25" ht="93" customHeight="1" x14ac:dyDescent="0.25">
      <c r="Y3708" s="105" t="e">
        <v>#REF!</v>
      </c>
    </row>
    <row r="3709" spans="25:25" ht="93" customHeight="1" x14ac:dyDescent="0.25">
      <c r="Y3709" s="105" t="e">
        <v>#REF!</v>
      </c>
    </row>
    <row r="3710" spans="25:25" ht="93" customHeight="1" x14ac:dyDescent="0.25">
      <c r="Y3710" s="105" t="e">
        <v>#REF!</v>
      </c>
    </row>
    <row r="3711" spans="25:25" ht="93" customHeight="1" x14ac:dyDescent="0.25">
      <c r="Y3711" s="105" t="e">
        <v>#REF!</v>
      </c>
    </row>
    <row r="3712" spans="25:25" ht="93" customHeight="1" x14ac:dyDescent="0.25">
      <c r="Y3712" s="105" t="e">
        <v>#REF!</v>
      </c>
    </row>
    <row r="3713" spans="25:25" ht="93" customHeight="1" x14ac:dyDescent="0.25">
      <c r="Y3713" s="105" t="e">
        <v>#REF!</v>
      </c>
    </row>
    <row r="3714" spans="25:25" ht="93" customHeight="1" x14ac:dyDescent="0.25">
      <c r="Y3714" s="105" t="e">
        <v>#REF!</v>
      </c>
    </row>
    <row r="3715" spans="25:25" ht="93" customHeight="1" x14ac:dyDescent="0.25">
      <c r="Y3715" s="105" t="e">
        <v>#REF!</v>
      </c>
    </row>
    <row r="3716" spans="25:25" ht="93" customHeight="1" x14ac:dyDescent="0.25">
      <c r="Y3716" s="105" t="e">
        <v>#REF!</v>
      </c>
    </row>
    <row r="3717" spans="25:25" ht="93" customHeight="1" x14ac:dyDescent="0.25">
      <c r="Y3717" s="105" t="e">
        <v>#REF!</v>
      </c>
    </row>
    <row r="3718" spans="25:25" ht="93" customHeight="1" x14ac:dyDescent="0.25">
      <c r="Y3718" s="105" t="e">
        <v>#REF!</v>
      </c>
    </row>
    <row r="3719" spans="25:25" ht="93" customHeight="1" x14ac:dyDescent="0.25">
      <c r="Y3719" s="105" t="e">
        <v>#REF!</v>
      </c>
    </row>
    <row r="3720" spans="25:25" ht="93" customHeight="1" x14ac:dyDescent="0.25">
      <c r="Y3720" s="105" t="e">
        <v>#REF!</v>
      </c>
    </row>
    <row r="3721" spans="25:25" ht="93" customHeight="1" x14ac:dyDescent="0.25">
      <c r="Y3721" s="105" t="e">
        <v>#REF!</v>
      </c>
    </row>
    <row r="3722" spans="25:25" ht="93" customHeight="1" x14ac:dyDescent="0.25">
      <c r="Y3722" s="105" t="e">
        <v>#REF!</v>
      </c>
    </row>
    <row r="3723" spans="25:25" ht="93" customHeight="1" x14ac:dyDescent="0.25">
      <c r="Y3723" s="105" t="e">
        <v>#REF!</v>
      </c>
    </row>
    <row r="3724" spans="25:25" ht="93" customHeight="1" x14ac:dyDescent="0.25">
      <c r="Y3724" s="105" t="e">
        <v>#REF!</v>
      </c>
    </row>
    <row r="3725" spans="25:25" ht="93" customHeight="1" x14ac:dyDescent="0.25">
      <c r="Y3725" s="105" t="e">
        <v>#REF!</v>
      </c>
    </row>
    <row r="3726" spans="25:25" ht="93" customHeight="1" x14ac:dyDescent="0.25">
      <c r="Y3726" s="105" t="e">
        <v>#REF!</v>
      </c>
    </row>
    <row r="3727" spans="25:25" ht="93" customHeight="1" x14ac:dyDescent="0.25">
      <c r="Y3727" s="105" t="e">
        <v>#REF!</v>
      </c>
    </row>
    <row r="3728" spans="25:25" ht="93" customHeight="1" x14ac:dyDescent="0.25">
      <c r="Y3728" s="105" t="e">
        <v>#REF!</v>
      </c>
    </row>
    <row r="3729" spans="25:25" ht="93" customHeight="1" x14ac:dyDescent="0.25">
      <c r="Y3729" s="105" t="e">
        <v>#REF!</v>
      </c>
    </row>
    <row r="3730" spans="25:25" ht="93" customHeight="1" x14ac:dyDescent="0.25">
      <c r="Y3730" s="105" t="e">
        <v>#REF!</v>
      </c>
    </row>
    <row r="3731" spans="25:25" ht="93" customHeight="1" x14ac:dyDescent="0.25">
      <c r="Y3731" s="105" t="e">
        <v>#REF!</v>
      </c>
    </row>
    <row r="3732" spans="25:25" ht="93" customHeight="1" x14ac:dyDescent="0.25">
      <c r="Y3732" s="105" t="e">
        <v>#REF!</v>
      </c>
    </row>
    <row r="3733" spans="25:25" ht="93" customHeight="1" x14ac:dyDescent="0.25">
      <c r="Y3733" s="105" t="e">
        <v>#REF!</v>
      </c>
    </row>
    <row r="3734" spans="25:25" ht="93" customHeight="1" x14ac:dyDescent="0.25">
      <c r="Y3734" s="105" t="e">
        <v>#REF!</v>
      </c>
    </row>
    <row r="3735" spans="25:25" ht="93" customHeight="1" x14ac:dyDescent="0.25">
      <c r="Y3735" s="105" t="e">
        <v>#REF!</v>
      </c>
    </row>
    <row r="3736" spans="25:25" ht="93" customHeight="1" x14ac:dyDescent="0.25">
      <c r="Y3736" s="105" t="e">
        <v>#REF!</v>
      </c>
    </row>
    <row r="3737" spans="25:25" ht="93" customHeight="1" x14ac:dyDescent="0.25">
      <c r="Y3737" s="105" t="e">
        <v>#REF!</v>
      </c>
    </row>
    <row r="3738" spans="25:25" ht="93" customHeight="1" x14ac:dyDescent="0.25">
      <c r="Y3738" s="105" t="e">
        <v>#REF!</v>
      </c>
    </row>
    <row r="3739" spans="25:25" ht="93" customHeight="1" x14ac:dyDescent="0.25">
      <c r="Y3739" s="105" t="e">
        <v>#REF!</v>
      </c>
    </row>
    <row r="3740" spans="25:25" ht="93" customHeight="1" x14ac:dyDescent="0.25">
      <c r="Y3740" s="105" t="e">
        <v>#REF!</v>
      </c>
    </row>
    <row r="3741" spans="25:25" ht="93" customHeight="1" x14ac:dyDescent="0.25">
      <c r="Y3741" s="105" t="e">
        <v>#REF!</v>
      </c>
    </row>
    <row r="3742" spans="25:25" ht="93" customHeight="1" x14ac:dyDescent="0.25">
      <c r="Y3742" s="105" t="e">
        <v>#REF!</v>
      </c>
    </row>
    <row r="3743" spans="25:25" ht="93" customHeight="1" x14ac:dyDescent="0.25">
      <c r="Y3743" s="105" t="e">
        <v>#REF!</v>
      </c>
    </row>
    <row r="3744" spans="25:25" ht="93" customHeight="1" x14ac:dyDescent="0.25">
      <c r="Y3744" s="105" t="e">
        <v>#REF!</v>
      </c>
    </row>
    <row r="3745" spans="25:25" ht="93" customHeight="1" x14ac:dyDescent="0.25">
      <c r="Y3745" s="105" t="e">
        <v>#REF!</v>
      </c>
    </row>
    <row r="3746" spans="25:25" ht="93" customHeight="1" x14ac:dyDescent="0.25">
      <c r="Y3746" s="105" t="e">
        <v>#REF!</v>
      </c>
    </row>
    <row r="3747" spans="25:25" ht="93" customHeight="1" x14ac:dyDescent="0.25">
      <c r="Y3747" s="105" t="e">
        <v>#REF!</v>
      </c>
    </row>
    <row r="3748" spans="25:25" ht="93" customHeight="1" x14ac:dyDescent="0.25">
      <c r="Y3748" s="105" t="e">
        <v>#REF!</v>
      </c>
    </row>
    <row r="3749" spans="25:25" ht="93" customHeight="1" x14ac:dyDescent="0.25">
      <c r="Y3749" s="105" t="e">
        <v>#REF!</v>
      </c>
    </row>
    <row r="3750" spans="25:25" ht="93" customHeight="1" x14ac:dyDescent="0.25">
      <c r="Y3750" s="105" t="e">
        <v>#REF!</v>
      </c>
    </row>
    <row r="3751" spans="25:25" ht="93" customHeight="1" x14ac:dyDescent="0.25">
      <c r="Y3751" s="105" t="e">
        <v>#REF!</v>
      </c>
    </row>
    <row r="3752" spans="25:25" ht="93" customHeight="1" x14ac:dyDescent="0.25">
      <c r="Y3752" s="105" t="e">
        <v>#REF!</v>
      </c>
    </row>
    <row r="3753" spans="25:25" ht="93" customHeight="1" x14ac:dyDescent="0.25">
      <c r="Y3753" s="105" t="e">
        <v>#REF!</v>
      </c>
    </row>
    <row r="3754" spans="25:25" ht="93" customHeight="1" x14ac:dyDescent="0.25">
      <c r="Y3754" s="105" t="e">
        <v>#REF!</v>
      </c>
    </row>
    <row r="3755" spans="25:25" ht="93" customHeight="1" x14ac:dyDescent="0.25">
      <c r="Y3755" s="105" t="e">
        <v>#REF!</v>
      </c>
    </row>
    <row r="3756" spans="25:25" ht="93" customHeight="1" x14ac:dyDescent="0.25">
      <c r="Y3756" s="105" t="e">
        <v>#REF!</v>
      </c>
    </row>
    <row r="3757" spans="25:25" ht="93" customHeight="1" x14ac:dyDescent="0.25">
      <c r="Y3757" s="105" t="e">
        <v>#REF!</v>
      </c>
    </row>
    <row r="3758" spans="25:25" ht="93" customHeight="1" x14ac:dyDescent="0.25">
      <c r="Y3758" s="105" t="e">
        <v>#REF!</v>
      </c>
    </row>
    <row r="3759" spans="25:25" ht="93" customHeight="1" x14ac:dyDescent="0.25">
      <c r="Y3759" s="105" t="e">
        <v>#REF!</v>
      </c>
    </row>
    <row r="3760" spans="25:25" ht="93" customHeight="1" x14ac:dyDescent="0.25">
      <c r="Y3760" s="105" t="e">
        <v>#REF!</v>
      </c>
    </row>
    <row r="3761" spans="25:25" ht="93" customHeight="1" x14ac:dyDescent="0.25">
      <c r="Y3761" s="105" t="e">
        <v>#REF!</v>
      </c>
    </row>
    <row r="3762" spans="25:25" ht="93" customHeight="1" x14ac:dyDescent="0.25">
      <c r="Y3762" s="105" t="e">
        <v>#REF!</v>
      </c>
    </row>
    <row r="3763" spans="25:25" ht="93" customHeight="1" x14ac:dyDescent="0.25">
      <c r="Y3763" s="105" t="e">
        <v>#REF!</v>
      </c>
    </row>
    <row r="3764" spans="25:25" ht="93" customHeight="1" x14ac:dyDescent="0.25">
      <c r="Y3764" s="105" t="e">
        <v>#REF!</v>
      </c>
    </row>
    <row r="3765" spans="25:25" ht="93" customHeight="1" x14ac:dyDescent="0.25">
      <c r="Y3765" s="105" t="e">
        <v>#REF!</v>
      </c>
    </row>
    <row r="3766" spans="25:25" ht="93" customHeight="1" x14ac:dyDescent="0.25">
      <c r="Y3766" s="105" t="e">
        <v>#REF!</v>
      </c>
    </row>
    <row r="3767" spans="25:25" ht="93" customHeight="1" x14ac:dyDescent="0.25">
      <c r="Y3767" s="105" t="e">
        <v>#REF!</v>
      </c>
    </row>
    <row r="3768" spans="25:25" ht="93" customHeight="1" x14ac:dyDescent="0.25">
      <c r="Y3768" s="105" t="e">
        <v>#REF!</v>
      </c>
    </row>
    <row r="3769" spans="25:25" ht="93" customHeight="1" x14ac:dyDescent="0.25">
      <c r="Y3769" s="105" t="e">
        <v>#REF!</v>
      </c>
    </row>
    <row r="3770" spans="25:25" ht="93" customHeight="1" x14ac:dyDescent="0.25">
      <c r="Y3770" s="105" t="e">
        <v>#REF!</v>
      </c>
    </row>
    <row r="3771" spans="25:25" ht="93" customHeight="1" x14ac:dyDescent="0.25">
      <c r="Y3771" s="105" t="e">
        <v>#REF!</v>
      </c>
    </row>
    <row r="3772" spans="25:25" ht="93" customHeight="1" x14ac:dyDescent="0.25">
      <c r="Y3772" s="105" t="e">
        <v>#REF!</v>
      </c>
    </row>
    <row r="3773" spans="25:25" ht="93" customHeight="1" x14ac:dyDescent="0.25">
      <c r="Y3773" s="105" t="e">
        <v>#REF!</v>
      </c>
    </row>
    <row r="3774" spans="25:25" ht="93" customHeight="1" x14ac:dyDescent="0.25">
      <c r="Y3774" s="105" t="e">
        <v>#REF!</v>
      </c>
    </row>
    <row r="3775" spans="25:25" ht="93" customHeight="1" x14ac:dyDescent="0.25">
      <c r="Y3775" s="105" t="e">
        <v>#REF!</v>
      </c>
    </row>
    <row r="3776" spans="25:25" ht="93" customHeight="1" x14ac:dyDescent="0.25">
      <c r="Y3776" s="105" t="e">
        <v>#REF!</v>
      </c>
    </row>
    <row r="3777" spans="25:25" ht="93" customHeight="1" x14ac:dyDescent="0.25">
      <c r="Y3777" s="105" t="e">
        <v>#REF!</v>
      </c>
    </row>
    <row r="3778" spans="25:25" ht="93" customHeight="1" x14ac:dyDescent="0.25">
      <c r="Y3778" s="105" t="e">
        <v>#REF!</v>
      </c>
    </row>
    <row r="3779" spans="25:25" ht="93" customHeight="1" x14ac:dyDescent="0.25">
      <c r="Y3779" s="105" t="e">
        <v>#REF!</v>
      </c>
    </row>
    <row r="3780" spans="25:25" ht="93" customHeight="1" x14ac:dyDescent="0.25">
      <c r="Y3780" s="105" t="e">
        <v>#REF!</v>
      </c>
    </row>
    <row r="3781" spans="25:25" ht="93" customHeight="1" x14ac:dyDescent="0.25">
      <c r="Y3781" s="105" t="e">
        <v>#REF!</v>
      </c>
    </row>
    <row r="3782" spans="25:25" ht="93" customHeight="1" x14ac:dyDescent="0.25">
      <c r="Y3782" s="105" t="e">
        <v>#REF!</v>
      </c>
    </row>
    <row r="3783" spans="25:25" ht="93" customHeight="1" x14ac:dyDescent="0.25">
      <c r="Y3783" s="105" t="e">
        <v>#REF!</v>
      </c>
    </row>
    <row r="3784" spans="25:25" ht="93" customHeight="1" x14ac:dyDescent="0.25">
      <c r="Y3784" s="105" t="e">
        <v>#REF!</v>
      </c>
    </row>
    <row r="3785" spans="25:25" ht="93" customHeight="1" x14ac:dyDescent="0.25">
      <c r="Y3785" s="105" t="e">
        <v>#REF!</v>
      </c>
    </row>
    <row r="3786" spans="25:25" ht="93" customHeight="1" x14ac:dyDescent="0.25">
      <c r="Y3786" s="105" t="e">
        <v>#REF!</v>
      </c>
    </row>
    <row r="3787" spans="25:25" ht="93" customHeight="1" x14ac:dyDescent="0.25">
      <c r="Y3787" s="105" t="e">
        <v>#REF!</v>
      </c>
    </row>
    <row r="3788" spans="25:25" ht="93" customHeight="1" x14ac:dyDescent="0.25">
      <c r="Y3788" s="105" t="e">
        <v>#REF!</v>
      </c>
    </row>
    <row r="3789" spans="25:25" ht="93" customHeight="1" x14ac:dyDescent="0.25">
      <c r="Y3789" s="105" t="e">
        <v>#REF!</v>
      </c>
    </row>
    <row r="3790" spans="25:25" ht="93" customHeight="1" x14ac:dyDescent="0.25">
      <c r="Y3790" s="105" t="e">
        <v>#REF!</v>
      </c>
    </row>
    <row r="3791" spans="25:25" ht="93" customHeight="1" x14ac:dyDescent="0.25">
      <c r="Y3791" s="105" t="e">
        <v>#REF!</v>
      </c>
    </row>
    <row r="3792" spans="25:25" ht="93" customHeight="1" x14ac:dyDescent="0.25">
      <c r="Y3792" s="105" t="e">
        <v>#REF!</v>
      </c>
    </row>
    <row r="3793" spans="25:25" ht="93" customHeight="1" x14ac:dyDescent="0.25">
      <c r="Y3793" s="105" t="e">
        <v>#REF!</v>
      </c>
    </row>
    <row r="3794" spans="25:25" ht="93" customHeight="1" x14ac:dyDescent="0.25">
      <c r="Y3794" s="105" t="e">
        <v>#REF!</v>
      </c>
    </row>
    <row r="3795" spans="25:25" ht="93" customHeight="1" x14ac:dyDescent="0.25">
      <c r="Y3795" s="105" t="e">
        <v>#REF!</v>
      </c>
    </row>
    <row r="3796" spans="25:25" ht="93" customHeight="1" x14ac:dyDescent="0.25">
      <c r="Y3796" s="105" t="e">
        <v>#REF!</v>
      </c>
    </row>
    <row r="3797" spans="25:25" ht="93" customHeight="1" x14ac:dyDescent="0.25">
      <c r="Y3797" s="105" t="e">
        <v>#REF!</v>
      </c>
    </row>
    <row r="3798" spans="25:25" ht="93" customHeight="1" x14ac:dyDescent="0.25">
      <c r="Y3798" s="105" t="e">
        <v>#REF!</v>
      </c>
    </row>
    <row r="3799" spans="25:25" ht="93" customHeight="1" x14ac:dyDescent="0.25">
      <c r="Y3799" s="105" t="e">
        <v>#REF!</v>
      </c>
    </row>
    <row r="3800" spans="25:25" ht="93" customHeight="1" x14ac:dyDescent="0.25">
      <c r="Y3800" s="105" t="e">
        <v>#REF!</v>
      </c>
    </row>
    <row r="3801" spans="25:25" ht="93" customHeight="1" x14ac:dyDescent="0.25">
      <c r="Y3801" s="105" t="e">
        <v>#REF!</v>
      </c>
    </row>
    <row r="3802" spans="25:25" ht="93" customHeight="1" x14ac:dyDescent="0.25">
      <c r="Y3802" s="105" t="e">
        <v>#REF!</v>
      </c>
    </row>
    <row r="3803" spans="25:25" ht="93" customHeight="1" x14ac:dyDescent="0.25">
      <c r="Y3803" s="105" t="e">
        <v>#REF!</v>
      </c>
    </row>
    <row r="3804" spans="25:25" ht="93" customHeight="1" x14ac:dyDescent="0.25">
      <c r="Y3804" s="105" t="e">
        <v>#REF!</v>
      </c>
    </row>
    <row r="3805" spans="25:25" ht="93" customHeight="1" x14ac:dyDescent="0.25">
      <c r="Y3805" s="105" t="e">
        <v>#REF!</v>
      </c>
    </row>
    <row r="3806" spans="25:25" ht="93" customHeight="1" x14ac:dyDescent="0.25">
      <c r="Y3806" s="105" t="e">
        <v>#REF!</v>
      </c>
    </row>
    <row r="3807" spans="25:25" ht="93" customHeight="1" x14ac:dyDescent="0.25">
      <c r="Y3807" s="105" t="e">
        <v>#REF!</v>
      </c>
    </row>
    <row r="3808" spans="25:25" ht="93" customHeight="1" x14ac:dyDescent="0.25">
      <c r="Y3808" s="105" t="e">
        <v>#REF!</v>
      </c>
    </row>
    <row r="3809" spans="25:25" ht="93" customHeight="1" x14ac:dyDescent="0.25">
      <c r="Y3809" s="105" t="e">
        <v>#REF!</v>
      </c>
    </row>
    <row r="3810" spans="25:25" ht="93" customHeight="1" x14ac:dyDescent="0.25">
      <c r="Y3810" s="105" t="e">
        <v>#REF!</v>
      </c>
    </row>
    <row r="3811" spans="25:25" ht="93" customHeight="1" x14ac:dyDescent="0.25">
      <c r="Y3811" s="105" t="e">
        <v>#REF!</v>
      </c>
    </row>
    <row r="3812" spans="25:25" ht="93" customHeight="1" x14ac:dyDescent="0.25">
      <c r="Y3812" s="105" t="e">
        <v>#REF!</v>
      </c>
    </row>
    <row r="3813" spans="25:25" ht="93" customHeight="1" x14ac:dyDescent="0.25">
      <c r="Y3813" s="105" t="e">
        <v>#REF!</v>
      </c>
    </row>
    <row r="3814" spans="25:25" ht="93" customHeight="1" x14ac:dyDescent="0.25">
      <c r="Y3814" s="105" t="e">
        <v>#REF!</v>
      </c>
    </row>
    <row r="3815" spans="25:25" ht="93" customHeight="1" x14ac:dyDescent="0.25">
      <c r="Y3815" s="105" t="e">
        <v>#REF!</v>
      </c>
    </row>
    <row r="3816" spans="25:25" ht="93" customHeight="1" x14ac:dyDescent="0.25">
      <c r="Y3816" s="105" t="e">
        <v>#REF!</v>
      </c>
    </row>
    <row r="3817" spans="25:25" ht="93" customHeight="1" x14ac:dyDescent="0.25">
      <c r="Y3817" s="105" t="e">
        <v>#REF!</v>
      </c>
    </row>
    <row r="3818" spans="25:25" ht="93" customHeight="1" x14ac:dyDescent="0.25">
      <c r="Y3818" s="105" t="e">
        <v>#REF!</v>
      </c>
    </row>
    <row r="3819" spans="25:25" ht="93" customHeight="1" x14ac:dyDescent="0.25">
      <c r="Y3819" s="105" t="e">
        <v>#REF!</v>
      </c>
    </row>
    <row r="3820" spans="25:25" ht="93" customHeight="1" x14ac:dyDescent="0.25">
      <c r="Y3820" s="105" t="e">
        <v>#REF!</v>
      </c>
    </row>
    <row r="3821" spans="25:25" ht="93" customHeight="1" x14ac:dyDescent="0.25">
      <c r="Y3821" s="105" t="e">
        <v>#REF!</v>
      </c>
    </row>
    <row r="3822" spans="25:25" ht="93" customHeight="1" x14ac:dyDescent="0.25">
      <c r="Y3822" s="105" t="e">
        <v>#REF!</v>
      </c>
    </row>
    <row r="3823" spans="25:25" ht="93" customHeight="1" x14ac:dyDescent="0.25">
      <c r="Y3823" s="105" t="e">
        <v>#REF!</v>
      </c>
    </row>
    <row r="3824" spans="25:25" ht="93" customHeight="1" x14ac:dyDescent="0.25">
      <c r="Y3824" s="105" t="e">
        <v>#REF!</v>
      </c>
    </row>
    <row r="3825" spans="25:25" ht="93" customHeight="1" x14ac:dyDescent="0.25">
      <c r="Y3825" s="105" t="e">
        <v>#REF!</v>
      </c>
    </row>
    <row r="3826" spans="25:25" ht="93" customHeight="1" x14ac:dyDescent="0.25">
      <c r="Y3826" s="105" t="e">
        <v>#REF!</v>
      </c>
    </row>
    <row r="3827" spans="25:25" ht="93" customHeight="1" x14ac:dyDescent="0.25">
      <c r="Y3827" s="105" t="e">
        <v>#REF!</v>
      </c>
    </row>
    <row r="3828" spans="25:25" ht="93" customHeight="1" x14ac:dyDescent="0.25">
      <c r="Y3828" s="105" t="e">
        <v>#REF!</v>
      </c>
    </row>
    <row r="3829" spans="25:25" ht="93" customHeight="1" x14ac:dyDescent="0.25">
      <c r="Y3829" s="105" t="e">
        <v>#REF!</v>
      </c>
    </row>
    <row r="3830" spans="25:25" ht="93" customHeight="1" x14ac:dyDescent="0.25">
      <c r="Y3830" s="105" t="e">
        <v>#REF!</v>
      </c>
    </row>
    <row r="3831" spans="25:25" ht="93" customHeight="1" x14ac:dyDescent="0.25">
      <c r="Y3831" s="105" t="e">
        <v>#REF!</v>
      </c>
    </row>
    <row r="3832" spans="25:25" ht="93" customHeight="1" x14ac:dyDescent="0.25">
      <c r="Y3832" s="105" t="e">
        <v>#REF!</v>
      </c>
    </row>
    <row r="3833" spans="25:25" ht="93" customHeight="1" x14ac:dyDescent="0.25">
      <c r="Y3833" s="105" t="e">
        <v>#REF!</v>
      </c>
    </row>
    <row r="3834" spans="25:25" ht="93" customHeight="1" x14ac:dyDescent="0.25">
      <c r="Y3834" s="105" t="e">
        <v>#REF!</v>
      </c>
    </row>
    <row r="3835" spans="25:25" ht="93" customHeight="1" x14ac:dyDescent="0.25">
      <c r="Y3835" s="105" t="e">
        <v>#REF!</v>
      </c>
    </row>
    <row r="3836" spans="25:25" ht="93" customHeight="1" x14ac:dyDescent="0.25">
      <c r="Y3836" s="105" t="e">
        <v>#REF!</v>
      </c>
    </row>
    <row r="3837" spans="25:25" ht="93" customHeight="1" x14ac:dyDescent="0.25">
      <c r="Y3837" s="105" t="e">
        <v>#REF!</v>
      </c>
    </row>
    <row r="3838" spans="25:25" ht="93" customHeight="1" x14ac:dyDescent="0.25">
      <c r="Y3838" s="105" t="e">
        <v>#REF!</v>
      </c>
    </row>
    <row r="3839" spans="25:25" ht="93" customHeight="1" x14ac:dyDescent="0.25">
      <c r="Y3839" s="105" t="e">
        <v>#REF!</v>
      </c>
    </row>
    <row r="3840" spans="25:25" ht="93" customHeight="1" x14ac:dyDescent="0.25">
      <c r="Y3840" s="105" t="e">
        <v>#REF!</v>
      </c>
    </row>
    <row r="3841" spans="25:25" ht="93" customHeight="1" x14ac:dyDescent="0.25">
      <c r="Y3841" s="105" t="e">
        <v>#REF!</v>
      </c>
    </row>
    <row r="3842" spans="25:25" ht="93" customHeight="1" x14ac:dyDescent="0.25">
      <c r="Y3842" s="105" t="e">
        <v>#REF!</v>
      </c>
    </row>
    <row r="3843" spans="25:25" ht="93" customHeight="1" x14ac:dyDescent="0.25">
      <c r="Y3843" s="105" t="e">
        <v>#REF!</v>
      </c>
    </row>
    <row r="3844" spans="25:25" ht="93" customHeight="1" x14ac:dyDescent="0.25">
      <c r="Y3844" s="105" t="e">
        <v>#REF!</v>
      </c>
    </row>
    <row r="3845" spans="25:25" ht="93" customHeight="1" x14ac:dyDescent="0.25">
      <c r="Y3845" s="105" t="e">
        <v>#REF!</v>
      </c>
    </row>
    <row r="3846" spans="25:25" ht="93" customHeight="1" x14ac:dyDescent="0.25">
      <c r="Y3846" s="105" t="e">
        <v>#REF!</v>
      </c>
    </row>
    <row r="3847" spans="25:25" ht="93" customHeight="1" x14ac:dyDescent="0.25">
      <c r="Y3847" s="105" t="e">
        <v>#REF!</v>
      </c>
    </row>
    <row r="3848" spans="25:25" ht="93" customHeight="1" x14ac:dyDescent="0.25">
      <c r="Y3848" s="105" t="e">
        <v>#REF!</v>
      </c>
    </row>
    <row r="3849" spans="25:25" ht="93" customHeight="1" x14ac:dyDescent="0.25">
      <c r="Y3849" s="105" t="e">
        <v>#REF!</v>
      </c>
    </row>
    <row r="3850" spans="25:25" ht="93" customHeight="1" x14ac:dyDescent="0.25">
      <c r="Y3850" s="105" t="e">
        <v>#REF!</v>
      </c>
    </row>
    <row r="3851" spans="25:25" ht="93" customHeight="1" x14ac:dyDescent="0.25">
      <c r="Y3851" s="105" t="e">
        <v>#REF!</v>
      </c>
    </row>
    <row r="3852" spans="25:25" ht="93" customHeight="1" x14ac:dyDescent="0.25">
      <c r="Y3852" s="105" t="e">
        <v>#REF!</v>
      </c>
    </row>
    <row r="3853" spans="25:25" ht="93" customHeight="1" x14ac:dyDescent="0.25">
      <c r="Y3853" s="105" t="e">
        <v>#REF!</v>
      </c>
    </row>
    <row r="3854" spans="25:25" ht="93" customHeight="1" x14ac:dyDescent="0.25">
      <c r="Y3854" s="105" t="e">
        <v>#REF!</v>
      </c>
    </row>
    <row r="3855" spans="25:25" ht="93" customHeight="1" x14ac:dyDescent="0.25">
      <c r="Y3855" s="105" t="e">
        <v>#REF!</v>
      </c>
    </row>
    <row r="3856" spans="25:25" ht="93" customHeight="1" x14ac:dyDescent="0.25">
      <c r="Y3856" s="105" t="e">
        <v>#REF!</v>
      </c>
    </row>
    <row r="3857" spans="25:25" ht="93" customHeight="1" x14ac:dyDescent="0.25">
      <c r="Y3857" s="105" t="e">
        <v>#REF!</v>
      </c>
    </row>
    <row r="3858" spans="25:25" ht="93" customHeight="1" x14ac:dyDescent="0.25">
      <c r="Y3858" s="105" t="e">
        <v>#REF!</v>
      </c>
    </row>
    <row r="3859" spans="25:25" ht="93" customHeight="1" x14ac:dyDescent="0.25">
      <c r="Y3859" s="105" t="e">
        <v>#REF!</v>
      </c>
    </row>
    <row r="3860" spans="25:25" ht="93" customHeight="1" x14ac:dyDescent="0.25">
      <c r="Y3860" s="105" t="e">
        <v>#REF!</v>
      </c>
    </row>
    <row r="3861" spans="25:25" ht="93" customHeight="1" x14ac:dyDescent="0.25">
      <c r="Y3861" s="105" t="e">
        <v>#REF!</v>
      </c>
    </row>
    <row r="3862" spans="25:25" ht="93" customHeight="1" x14ac:dyDescent="0.25">
      <c r="Y3862" s="105" t="e">
        <v>#REF!</v>
      </c>
    </row>
    <row r="3863" spans="25:25" ht="93" customHeight="1" x14ac:dyDescent="0.25">
      <c r="Y3863" s="105" t="e">
        <v>#REF!</v>
      </c>
    </row>
    <row r="3864" spans="25:25" ht="93" customHeight="1" x14ac:dyDescent="0.25">
      <c r="Y3864" s="105" t="e">
        <v>#REF!</v>
      </c>
    </row>
    <row r="3865" spans="25:25" ht="93" customHeight="1" x14ac:dyDescent="0.25">
      <c r="Y3865" s="105" t="e">
        <v>#REF!</v>
      </c>
    </row>
    <row r="3866" spans="25:25" ht="93" customHeight="1" x14ac:dyDescent="0.25">
      <c r="Y3866" s="105" t="e">
        <v>#REF!</v>
      </c>
    </row>
    <row r="3867" spans="25:25" ht="93" customHeight="1" x14ac:dyDescent="0.25">
      <c r="Y3867" s="105" t="e">
        <v>#REF!</v>
      </c>
    </row>
    <row r="3868" spans="25:25" ht="93" customHeight="1" x14ac:dyDescent="0.25">
      <c r="Y3868" s="105" t="e">
        <v>#REF!</v>
      </c>
    </row>
    <row r="3869" spans="25:25" ht="93" customHeight="1" x14ac:dyDescent="0.25">
      <c r="Y3869" s="105" t="e">
        <v>#REF!</v>
      </c>
    </row>
    <row r="3870" spans="25:25" ht="93" customHeight="1" x14ac:dyDescent="0.25">
      <c r="Y3870" s="105" t="e">
        <v>#REF!</v>
      </c>
    </row>
    <row r="3871" spans="25:25" ht="93" customHeight="1" x14ac:dyDescent="0.25">
      <c r="Y3871" s="105" t="e">
        <v>#REF!</v>
      </c>
    </row>
    <row r="3872" spans="25:25" ht="93" customHeight="1" x14ac:dyDescent="0.25">
      <c r="Y3872" s="105" t="e">
        <v>#REF!</v>
      </c>
    </row>
    <row r="3873" spans="25:25" ht="93" customHeight="1" x14ac:dyDescent="0.25">
      <c r="Y3873" s="105" t="e">
        <v>#REF!</v>
      </c>
    </row>
    <row r="3874" spans="25:25" ht="93" customHeight="1" x14ac:dyDescent="0.25">
      <c r="Y3874" s="105" t="e">
        <v>#REF!</v>
      </c>
    </row>
    <row r="3875" spans="25:25" ht="93" customHeight="1" x14ac:dyDescent="0.25">
      <c r="Y3875" s="105" t="e">
        <v>#REF!</v>
      </c>
    </row>
    <row r="3876" spans="25:25" ht="93" customHeight="1" x14ac:dyDescent="0.25">
      <c r="Y3876" s="105" t="e">
        <v>#REF!</v>
      </c>
    </row>
    <row r="3877" spans="25:25" ht="93" customHeight="1" x14ac:dyDescent="0.25">
      <c r="Y3877" s="105" t="e">
        <v>#REF!</v>
      </c>
    </row>
    <row r="3878" spans="25:25" ht="93" customHeight="1" x14ac:dyDescent="0.25">
      <c r="Y3878" s="105" t="e">
        <v>#REF!</v>
      </c>
    </row>
    <row r="3879" spans="25:25" ht="93" customHeight="1" x14ac:dyDescent="0.25">
      <c r="Y3879" s="105" t="e">
        <v>#REF!</v>
      </c>
    </row>
    <row r="3880" spans="25:25" ht="93" customHeight="1" x14ac:dyDescent="0.25">
      <c r="Y3880" s="105" t="e">
        <v>#REF!</v>
      </c>
    </row>
    <row r="3881" spans="25:25" ht="93" customHeight="1" x14ac:dyDescent="0.25">
      <c r="Y3881" s="105" t="e">
        <v>#REF!</v>
      </c>
    </row>
    <row r="3882" spans="25:25" ht="93" customHeight="1" x14ac:dyDescent="0.25">
      <c r="Y3882" s="105" t="e">
        <v>#REF!</v>
      </c>
    </row>
    <row r="3883" spans="25:25" ht="93" customHeight="1" x14ac:dyDescent="0.25">
      <c r="Y3883" s="105" t="e">
        <v>#REF!</v>
      </c>
    </row>
    <row r="3884" spans="25:25" ht="93" customHeight="1" x14ac:dyDescent="0.25">
      <c r="Y3884" s="105" t="e">
        <v>#REF!</v>
      </c>
    </row>
    <row r="3885" spans="25:25" ht="93" customHeight="1" x14ac:dyDescent="0.25">
      <c r="Y3885" s="105" t="e">
        <v>#REF!</v>
      </c>
    </row>
    <row r="3886" spans="25:25" ht="93" customHeight="1" x14ac:dyDescent="0.25">
      <c r="Y3886" s="105" t="e">
        <v>#REF!</v>
      </c>
    </row>
    <row r="3887" spans="25:25" ht="93" customHeight="1" x14ac:dyDescent="0.25">
      <c r="Y3887" s="105" t="e">
        <v>#REF!</v>
      </c>
    </row>
    <row r="3888" spans="25:25" ht="93" customHeight="1" x14ac:dyDescent="0.25">
      <c r="Y3888" s="105" t="e">
        <v>#REF!</v>
      </c>
    </row>
    <row r="3889" spans="25:25" ht="93" customHeight="1" x14ac:dyDescent="0.25">
      <c r="Y3889" s="105" t="e">
        <v>#REF!</v>
      </c>
    </row>
    <row r="3890" spans="25:25" ht="93" customHeight="1" x14ac:dyDescent="0.25">
      <c r="Y3890" s="105" t="e">
        <v>#REF!</v>
      </c>
    </row>
    <row r="3891" spans="25:25" ht="93" customHeight="1" x14ac:dyDescent="0.25">
      <c r="Y3891" s="105" t="e">
        <v>#REF!</v>
      </c>
    </row>
    <row r="3892" spans="25:25" ht="93" customHeight="1" x14ac:dyDescent="0.25">
      <c r="Y3892" s="105" t="e">
        <v>#REF!</v>
      </c>
    </row>
    <row r="3893" spans="25:25" ht="93" customHeight="1" x14ac:dyDescent="0.25">
      <c r="Y3893" s="105" t="e">
        <v>#REF!</v>
      </c>
    </row>
    <row r="3894" spans="25:25" ht="93" customHeight="1" x14ac:dyDescent="0.25">
      <c r="Y3894" s="105" t="e">
        <v>#REF!</v>
      </c>
    </row>
    <row r="3895" spans="25:25" ht="93" customHeight="1" x14ac:dyDescent="0.25">
      <c r="Y3895" s="105" t="e">
        <v>#REF!</v>
      </c>
    </row>
    <row r="3896" spans="25:25" ht="93" customHeight="1" x14ac:dyDescent="0.25">
      <c r="Y3896" s="105" t="e">
        <v>#REF!</v>
      </c>
    </row>
    <row r="3897" spans="25:25" ht="93" customHeight="1" x14ac:dyDescent="0.25">
      <c r="Y3897" s="105" t="e">
        <v>#REF!</v>
      </c>
    </row>
    <row r="3898" spans="25:25" ht="93" customHeight="1" x14ac:dyDescent="0.25">
      <c r="Y3898" s="105" t="e">
        <v>#REF!</v>
      </c>
    </row>
    <row r="3899" spans="25:25" ht="93" customHeight="1" x14ac:dyDescent="0.25">
      <c r="Y3899" s="105" t="e">
        <v>#REF!</v>
      </c>
    </row>
    <row r="3900" spans="25:25" ht="93" customHeight="1" x14ac:dyDescent="0.25">
      <c r="Y3900" s="105" t="e">
        <v>#REF!</v>
      </c>
    </row>
    <row r="3901" spans="25:25" ht="93" customHeight="1" x14ac:dyDescent="0.25">
      <c r="Y3901" s="105" t="e">
        <v>#REF!</v>
      </c>
    </row>
    <row r="3902" spans="25:25" ht="93" customHeight="1" x14ac:dyDescent="0.25">
      <c r="Y3902" s="105" t="e">
        <v>#REF!</v>
      </c>
    </row>
    <row r="3903" spans="25:25" ht="93" customHeight="1" x14ac:dyDescent="0.25">
      <c r="Y3903" s="105" t="e">
        <v>#REF!</v>
      </c>
    </row>
    <row r="3904" spans="25:25" ht="93" customHeight="1" x14ac:dyDescent="0.25">
      <c r="Y3904" s="105" t="e">
        <v>#REF!</v>
      </c>
    </row>
    <row r="3905" spans="25:25" ht="93" customHeight="1" x14ac:dyDescent="0.25">
      <c r="Y3905" s="105" t="e">
        <v>#REF!</v>
      </c>
    </row>
    <row r="3906" spans="25:25" ht="93" customHeight="1" x14ac:dyDescent="0.25">
      <c r="Y3906" s="105" t="e">
        <v>#REF!</v>
      </c>
    </row>
    <row r="3907" spans="25:25" ht="93" customHeight="1" x14ac:dyDescent="0.25">
      <c r="Y3907" s="105" t="e">
        <v>#REF!</v>
      </c>
    </row>
    <row r="3908" spans="25:25" ht="93" customHeight="1" x14ac:dyDescent="0.25">
      <c r="Y3908" s="105" t="e">
        <v>#REF!</v>
      </c>
    </row>
    <row r="3909" spans="25:25" ht="93" customHeight="1" x14ac:dyDescent="0.25">
      <c r="Y3909" s="105" t="e">
        <v>#REF!</v>
      </c>
    </row>
    <row r="3910" spans="25:25" ht="93" customHeight="1" x14ac:dyDescent="0.25">
      <c r="Y3910" s="105" t="e">
        <v>#REF!</v>
      </c>
    </row>
    <row r="3911" spans="25:25" ht="93" customHeight="1" x14ac:dyDescent="0.25">
      <c r="Y3911" s="105" t="e">
        <v>#REF!</v>
      </c>
    </row>
    <row r="3912" spans="25:25" ht="93" customHeight="1" x14ac:dyDescent="0.25">
      <c r="Y3912" s="105" t="e">
        <v>#REF!</v>
      </c>
    </row>
    <row r="3913" spans="25:25" ht="93" customHeight="1" x14ac:dyDescent="0.25">
      <c r="Y3913" s="105" t="e">
        <v>#REF!</v>
      </c>
    </row>
    <row r="3914" spans="25:25" ht="93" customHeight="1" x14ac:dyDescent="0.25">
      <c r="Y3914" s="105" t="e">
        <v>#REF!</v>
      </c>
    </row>
    <row r="3915" spans="25:25" ht="93" customHeight="1" x14ac:dyDescent="0.25">
      <c r="Y3915" s="105" t="e">
        <v>#REF!</v>
      </c>
    </row>
    <row r="3916" spans="25:25" ht="93" customHeight="1" x14ac:dyDescent="0.25">
      <c r="Y3916" s="105" t="e">
        <v>#REF!</v>
      </c>
    </row>
    <row r="3917" spans="25:25" ht="93" customHeight="1" x14ac:dyDescent="0.25">
      <c r="Y3917" s="105" t="e">
        <v>#REF!</v>
      </c>
    </row>
    <row r="3918" spans="25:25" ht="93" customHeight="1" x14ac:dyDescent="0.25">
      <c r="Y3918" s="105" t="e">
        <v>#REF!</v>
      </c>
    </row>
    <row r="3919" spans="25:25" ht="93" customHeight="1" x14ac:dyDescent="0.25">
      <c r="Y3919" s="105" t="e">
        <v>#REF!</v>
      </c>
    </row>
    <row r="3920" spans="25:25" ht="93" customHeight="1" x14ac:dyDescent="0.25">
      <c r="Y3920" s="105" t="e">
        <v>#REF!</v>
      </c>
    </row>
    <row r="3921" spans="25:25" ht="93" customHeight="1" x14ac:dyDescent="0.25">
      <c r="Y3921" s="105" t="e">
        <v>#REF!</v>
      </c>
    </row>
    <row r="3922" spans="25:25" ht="93" customHeight="1" x14ac:dyDescent="0.25">
      <c r="Y3922" s="105" t="e">
        <v>#REF!</v>
      </c>
    </row>
    <row r="3923" spans="25:25" ht="93" customHeight="1" x14ac:dyDescent="0.25">
      <c r="Y3923" s="105" t="e">
        <v>#REF!</v>
      </c>
    </row>
    <row r="3924" spans="25:25" ht="93" customHeight="1" x14ac:dyDescent="0.25">
      <c r="Y3924" s="105" t="e">
        <v>#REF!</v>
      </c>
    </row>
    <row r="3925" spans="25:25" ht="93" customHeight="1" x14ac:dyDescent="0.25">
      <c r="Y3925" s="105" t="e">
        <v>#REF!</v>
      </c>
    </row>
    <row r="3926" spans="25:25" ht="93" customHeight="1" x14ac:dyDescent="0.25">
      <c r="Y3926" s="105" t="e">
        <v>#REF!</v>
      </c>
    </row>
    <row r="3927" spans="25:25" ht="93" customHeight="1" x14ac:dyDescent="0.25">
      <c r="Y3927" s="105" t="e">
        <v>#REF!</v>
      </c>
    </row>
    <row r="3928" spans="25:25" ht="93" customHeight="1" x14ac:dyDescent="0.25">
      <c r="Y3928" s="105" t="e">
        <v>#REF!</v>
      </c>
    </row>
    <row r="3929" spans="25:25" ht="93" customHeight="1" x14ac:dyDescent="0.25">
      <c r="Y3929" s="105" t="e">
        <v>#REF!</v>
      </c>
    </row>
    <row r="3930" spans="25:25" ht="93" customHeight="1" x14ac:dyDescent="0.25">
      <c r="Y3930" s="105" t="e">
        <v>#REF!</v>
      </c>
    </row>
    <row r="3931" spans="25:25" ht="93" customHeight="1" x14ac:dyDescent="0.25">
      <c r="Y3931" s="105" t="e">
        <v>#REF!</v>
      </c>
    </row>
    <row r="3932" spans="25:25" ht="93" customHeight="1" x14ac:dyDescent="0.25">
      <c r="Y3932" s="105" t="e">
        <v>#REF!</v>
      </c>
    </row>
    <row r="3933" spans="25:25" ht="93" customHeight="1" x14ac:dyDescent="0.25">
      <c r="Y3933" s="105" t="e">
        <v>#REF!</v>
      </c>
    </row>
    <row r="3934" spans="25:25" ht="93" customHeight="1" x14ac:dyDescent="0.25">
      <c r="Y3934" s="105" t="e">
        <v>#REF!</v>
      </c>
    </row>
    <row r="3935" spans="25:25" ht="93" customHeight="1" x14ac:dyDescent="0.25">
      <c r="Y3935" s="105" t="e">
        <v>#REF!</v>
      </c>
    </row>
    <row r="3936" spans="25:25" ht="93" customHeight="1" x14ac:dyDescent="0.25">
      <c r="Y3936" s="105" t="e">
        <v>#REF!</v>
      </c>
    </row>
    <row r="3937" spans="25:25" ht="93" customHeight="1" x14ac:dyDescent="0.25">
      <c r="Y3937" s="105" t="e">
        <v>#REF!</v>
      </c>
    </row>
    <row r="3938" spans="25:25" ht="93" customHeight="1" x14ac:dyDescent="0.25">
      <c r="Y3938" s="105" t="e">
        <v>#REF!</v>
      </c>
    </row>
    <row r="3939" spans="25:25" ht="93" customHeight="1" x14ac:dyDescent="0.25">
      <c r="Y3939" s="105" t="e">
        <v>#REF!</v>
      </c>
    </row>
    <row r="3940" spans="25:25" ht="93" customHeight="1" x14ac:dyDescent="0.25">
      <c r="Y3940" s="105" t="e">
        <v>#REF!</v>
      </c>
    </row>
    <row r="3941" spans="25:25" ht="93" customHeight="1" x14ac:dyDescent="0.25">
      <c r="Y3941" s="105" t="e">
        <v>#REF!</v>
      </c>
    </row>
    <row r="3942" spans="25:25" ht="93" customHeight="1" x14ac:dyDescent="0.25">
      <c r="Y3942" s="105" t="e">
        <v>#REF!</v>
      </c>
    </row>
    <row r="3943" spans="25:25" ht="93" customHeight="1" x14ac:dyDescent="0.25">
      <c r="Y3943" s="105" t="e">
        <v>#REF!</v>
      </c>
    </row>
    <row r="3944" spans="25:25" ht="93" customHeight="1" x14ac:dyDescent="0.25">
      <c r="Y3944" s="105" t="e">
        <v>#REF!</v>
      </c>
    </row>
    <row r="3945" spans="25:25" ht="93" customHeight="1" x14ac:dyDescent="0.25">
      <c r="Y3945" s="105" t="e">
        <v>#REF!</v>
      </c>
    </row>
    <row r="3946" spans="25:25" ht="93" customHeight="1" x14ac:dyDescent="0.25">
      <c r="Y3946" s="105" t="e">
        <v>#REF!</v>
      </c>
    </row>
    <row r="3947" spans="25:25" ht="93" customHeight="1" x14ac:dyDescent="0.25">
      <c r="Y3947" s="105" t="e">
        <v>#REF!</v>
      </c>
    </row>
    <row r="3948" spans="25:25" ht="93" customHeight="1" x14ac:dyDescent="0.25">
      <c r="Y3948" s="105" t="e">
        <v>#REF!</v>
      </c>
    </row>
    <row r="3949" spans="25:25" ht="93" customHeight="1" x14ac:dyDescent="0.25">
      <c r="Y3949" s="105" t="e">
        <v>#REF!</v>
      </c>
    </row>
    <row r="3950" spans="25:25" ht="93" customHeight="1" x14ac:dyDescent="0.25">
      <c r="Y3950" s="105" t="e">
        <v>#REF!</v>
      </c>
    </row>
    <row r="3951" spans="25:25" ht="93" customHeight="1" x14ac:dyDescent="0.25">
      <c r="Y3951" s="105" t="e">
        <v>#REF!</v>
      </c>
    </row>
    <row r="3952" spans="25:25" ht="93" customHeight="1" x14ac:dyDescent="0.25">
      <c r="Y3952" s="105" t="e">
        <v>#REF!</v>
      </c>
    </row>
    <row r="3953" spans="25:25" ht="93" customHeight="1" x14ac:dyDescent="0.25">
      <c r="Y3953" s="105" t="e">
        <v>#REF!</v>
      </c>
    </row>
    <row r="3954" spans="25:25" ht="93" customHeight="1" x14ac:dyDescent="0.25">
      <c r="Y3954" s="105" t="e">
        <v>#REF!</v>
      </c>
    </row>
    <row r="3955" spans="25:25" ht="93" customHeight="1" x14ac:dyDescent="0.25">
      <c r="Y3955" s="105" t="e">
        <v>#REF!</v>
      </c>
    </row>
    <row r="3956" spans="25:25" ht="93" customHeight="1" x14ac:dyDescent="0.25">
      <c r="Y3956" s="105" t="e">
        <v>#REF!</v>
      </c>
    </row>
    <row r="3957" spans="25:25" ht="93" customHeight="1" x14ac:dyDescent="0.25">
      <c r="Y3957" s="105" t="e">
        <v>#REF!</v>
      </c>
    </row>
    <row r="3958" spans="25:25" ht="93" customHeight="1" x14ac:dyDescent="0.25">
      <c r="Y3958" s="105" t="e">
        <v>#REF!</v>
      </c>
    </row>
    <row r="3959" spans="25:25" ht="93" customHeight="1" x14ac:dyDescent="0.25">
      <c r="Y3959" s="105" t="e">
        <v>#REF!</v>
      </c>
    </row>
    <row r="3960" spans="25:25" ht="93" customHeight="1" x14ac:dyDescent="0.25">
      <c r="Y3960" s="105" t="e">
        <v>#REF!</v>
      </c>
    </row>
    <row r="3961" spans="25:25" ht="93" customHeight="1" x14ac:dyDescent="0.25">
      <c r="Y3961" s="105" t="e">
        <v>#REF!</v>
      </c>
    </row>
    <row r="3962" spans="25:25" ht="93" customHeight="1" x14ac:dyDescent="0.25">
      <c r="Y3962" s="105" t="e">
        <v>#REF!</v>
      </c>
    </row>
    <row r="3963" spans="25:25" ht="93" customHeight="1" x14ac:dyDescent="0.25">
      <c r="Y3963" s="105" t="e">
        <v>#REF!</v>
      </c>
    </row>
    <row r="3964" spans="25:25" ht="93" customHeight="1" x14ac:dyDescent="0.25">
      <c r="Y3964" s="105" t="e">
        <v>#REF!</v>
      </c>
    </row>
    <row r="3965" spans="25:25" ht="93" customHeight="1" x14ac:dyDescent="0.25">
      <c r="Y3965" s="105" t="e">
        <v>#REF!</v>
      </c>
    </row>
    <row r="3966" spans="25:25" ht="93" customHeight="1" x14ac:dyDescent="0.25">
      <c r="Y3966" s="105" t="e">
        <v>#REF!</v>
      </c>
    </row>
    <row r="3967" spans="25:25" ht="93" customHeight="1" x14ac:dyDescent="0.25">
      <c r="Y3967" s="105" t="e">
        <v>#REF!</v>
      </c>
    </row>
    <row r="3968" spans="25:25" ht="93" customHeight="1" x14ac:dyDescent="0.25">
      <c r="Y3968" s="105" t="e">
        <v>#REF!</v>
      </c>
    </row>
    <row r="3969" spans="25:25" ht="93" customHeight="1" x14ac:dyDescent="0.25">
      <c r="Y3969" s="105" t="e">
        <v>#REF!</v>
      </c>
    </row>
    <row r="3970" spans="25:25" ht="93" customHeight="1" x14ac:dyDescent="0.25">
      <c r="Y3970" s="105" t="e">
        <v>#REF!</v>
      </c>
    </row>
    <row r="3971" spans="25:25" ht="93" customHeight="1" x14ac:dyDescent="0.25">
      <c r="Y3971" s="105" t="e">
        <v>#REF!</v>
      </c>
    </row>
    <row r="3972" spans="25:25" ht="93" customHeight="1" x14ac:dyDescent="0.25">
      <c r="Y3972" s="105" t="e">
        <v>#REF!</v>
      </c>
    </row>
    <row r="3973" spans="25:25" ht="93" customHeight="1" x14ac:dyDescent="0.25">
      <c r="Y3973" s="105" t="e">
        <v>#REF!</v>
      </c>
    </row>
    <row r="3974" spans="25:25" ht="93" customHeight="1" x14ac:dyDescent="0.25">
      <c r="Y3974" s="105" t="e">
        <v>#REF!</v>
      </c>
    </row>
  </sheetData>
  <mergeCells count="6">
    <mergeCell ref="C26:D26"/>
    <mergeCell ref="A3:E3"/>
    <mergeCell ref="C4:E4"/>
    <mergeCell ref="B23:D23"/>
    <mergeCell ref="C25:D25"/>
    <mergeCell ref="A6:E6"/>
  </mergeCells>
  <hyperlinks>
    <hyperlink ref="E33" r:id="rId1" display="lesa.small@conti-na.com" xr:uid="{00000000-0004-0000-0000-000000000000}"/>
    <hyperlink ref="E40" r:id="rId2" display="lesa.small@conti-na.com" xr:uid="{00000000-0004-0000-0000-000001000000}"/>
  </hyperlinks>
  <pageMargins left="0.7" right="0.7" top="0.75" bottom="0.75" header="0.3" footer="0.3"/>
  <pageSetup scale="70" orientation="portrait" r:id="rId3"/>
  <headerFooter>
    <oddHeader>&amp;RGGAG3AA9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3"/>
  <sheetViews>
    <sheetView view="pageBreakPreview" zoomScale="60" zoomScaleNormal="100" workbookViewId="0">
      <selection activeCell="E13" sqref="E13"/>
    </sheetView>
  </sheetViews>
  <sheetFormatPr defaultColWidth="12.140625" defaultRowHeight="15" x14ac:dyDescent="0.25"/>
  <cols>
    <col min="1" max="1" width="15.7109375" customWidth="1"/>
    <col min="2" max="2" width="15" customWidth="1"/>
    <col min="3" max="3" width="23.28515625" customWidth="1"/>
    <col min="4" max="4" width="16.140625" customWidth="1"/>
    <col min="5" max="5" width="8.5703125" style="1" customWidth="1"/>
    <col min="6" max="6" width="16.5703125" style="2" customWidth="1"/>
    <col min="7" max="7" width="18.7109375" style="1" customWidth="1"/>
  </cols>
  <sheetData>
    <row r="1" spans="1:7" ht="57.6" customHeight="1" thickBot="1" x14ac:dyDescent="0.3">
      <c r="A1" s="202"/>
      <c r="B1" s="203"/>
      <c r="C1" s="203"/>
      <c r="D1" s="203"/>
      <c r="E1" s="203"/>
      <c r="F1" s="203"/>
      <c r="G1" s="204"/>
    </row>
    <row r="2" spans="1:7" ht="24" thickBot="1" x14ac:dyDescent="0.4">
      <c r="A2" s="205" t="s">
        <v>5742</v>
      </c>
      <c r="B2" s="206"/>
      <c r="C2" s="206"/>
      <c r="D2" s="206"/>
      <c r="E2" s="206"/>
      <c r="F2" s="206"/>
      <c r="G2" s="207"/>
    </row>
    <row r="3" spans="1:7" ht="18.75" x14ac:dyDescent="0.3">
      <c r="A3" s="208" t="s">
        <v>5741</v>
      </c>
      <c r="B3" s="209"/>
      <c r="C3" s="209"/>
      <c r="D3" s="209"/>
      <c r="E3" s="209"/>
      <c r="F3" s="209"/>
      <c r="G3" s="210"/>
    </row>
    <row r="4" spans="1:7" ht="15.75" thickBot="1" x14ac:dyDescent="0.3">
      <c r="A4" s="211" t="s">
        <v>5743</v>
      </c>
      <c r="B4" s="212"/>
      <c r="C4" s="212"/>
      <c r="D4" s="212"/>
      <c r="E4" s="212"/>
      <c r="F4" s="213"/>
      <c r="G4" s="167" t="s">
        <v>401</v>
      </c>
    </row>
    <row r="5" spans="1:7" ht="15.75" thickBot="1" x14ac:dyDescent="0.3">
      <c r="A5" s="161" t="s">
        <v>0</v>
      </c>
      <c r="B5" s="162" t="s">
        <v>1</v>
      </c>
      <c r="C5" s="162" t="s">
        <v>361</v>
      </c>
      <c r="D5" s="162" t="s">
        <v>4</v>
      </c>
      <c r="E5" s="163" t="s">
        <v>5</v>
      </c>
      <c r="F5" s="164" t="s">
        <v>363</v>
      </c>
      <c r="G5" s="165">
        <v>0.38</v>
      </c>
    </row>
    <row r="6" spans="1:7" x14ac:dyDescent="0.25">
      <c r="A6" s="168" t="s">
        <v>25</v>
      </c>
      <c r="B6" s="159" t="s">
        <v>21</v>
      </c>
      <c r="C6" s="159" t="s">
        <v>373</v>
      </c>
      <c r="D6" s="159" t="s">
        <v>359</v>
      </c>
      <c r="E6" s="91" t="s">
        <v>3541</v>
      </c>
      <c r="F6" s="160" t="s">
        <v>358</v>
      </c>
      <c r="G6" s="169">
        <v>359</v>
      </c>
    </row>
    <row r="7" spans="1:7" x14ac:dyDescent="0.25">
      <c r="A7" s="170" t="s">
        <v>235</v>
      </c>
      <c r="B7" s="77" t="s">
        <v>34</v>
      </c>
      <c r="C7" s="77" t="s">
        <v>372</v>
      </c>
      <c r="D7" s="77" t="s">
        <v>359</v>
      </c>
      <c r="E7" s="78" t="s">
        <v>451</v>
      </c>
      <c r="F7" s="79">
        <v>464.11</v>
      </c>
      <c r="G7" s="171">
        <f>F7*(1-$G$5)</f>
        <v>287.7482</v>
      </c>
    </row>
    <row r="8" spans="1:7" x14ac:dyDescent="0.25">
      <c r="A8" s="170" t="s">
        <v>132</v>
      </c>
      <c r="B8" s="77" t="s">
        <v>41</v>
      </c>
      <c r="C8" s="77" t="s">
        <v>372</v>
      </c>
      <c r="D8" s="77" t="s">
        <v>359</v>
      </c>
      <c r="E8" s="78" t="s">
        <v>3542</v>
      </c>
      <c r="F8" s="79" t="s">
        <v>358</v>
      </c>
      <c r="G8" s="171">
        <v>345</v>
      </c>
    </row>
    <row r="9" spans="1:7" x14ac:dyDescent="0.25">
      <c r="A9" s="170" t="s">
        <v>110</v>
      </c>
      <c r="B9" s="77" t="s">
        <v>21</v>
      </c>
      <c r="C9" s="77" t="s">
        <v>374</v>
      </c>
      <c r="D9" s="77" t="s">
        <v>359</v>
      </c>
      <c r="E9" s="78" t="s">
        <v>3541</v>
      </c>
      <c r="F9" s="79" t="s">
        <v>358</v>
      </c>
      <c r="G9" s="171">
        <v>498</v>
      </c>
    </row>
    <row r="10" spans="1:7" x14ac:dyDescent="0.25">
      <c r="A10" s="170" t="s">
        <v>305</v>
      </c>
      <c r="B10" s="77" t="s">
        <v>44</v>
      </c>
      <c r="C10" s="77" t="s">
        <v>398</v>
      </c>
      <c r="D10" s="77" t="s">
        <v>359</v>
      </c>
      <c r="E10" s="78" t="s">
        <v>3543</v>
      </c>
      <c r="F10" s="79">
        <v>585.37</v>
      </c>
      <c r="G10" s="171">
        <f t="shared" ref="G10:G33" si="0">F10*(1-$G$5)</f>
        <v>362.92939999999999</v>
      </c>
    </row>
    <row r="11" spans="1:7" x14ac:dyDescent="0.25">
      <c r="A11" s="170" t="s">
        <v>72</v>
      </c>
      <c r="B11" s="77" t="s">
        <v>44</v>
      </c>
      <c r="C11" s="77" t="s">
        <v>398</v>
      </c>
      <c r="D11" s="77" t="s">
        <v>359</v>
      </c>
      <c r="E11" s="78" t="s">
        <v>451</v>
      </c>
      <c r="F11" s="79">
        <v>597.30999999999995</v>
      </c>
      <c r="G11" s="171">
        <f t="shared" si="0"/>
        <v>370.33219999999994</v>
      </c>
    </row>
    <row r="12" spans="1:7" x14ac:dyDescent="0.25">
      <c r="A12" s="170" t="s">
        <v>149</v>
      </c>
      <c r="B12" s="77" t="s">
        <v>7</v>
      </c>
      <c r="C12" s="77" t="s">
        <v>398</v>
      </c>
      <c r="D12" s="77" t="s">
        <v>359</v>
      </c>
      <c r="E12" s="78" t="s">
        <v>3543</v>
      </c>
      <c r="F12" s="79">
        <v>573.66</v>
      </c>
      <c r="G12" s="171">
        <f t="shared" si="0"/>
        <v>355.66919999999999</v>
      </c>
    </row>
    <row r="13" spans="1:7" x14ac:dyDescent="0.25">
      <c r="A13" s="170" t="s">
        <v>150</v>
      </c>
      <c r="B13" s="77" t="s">
        <v>7</v>
      </c>
      <c r="C13" s="77" t="s">
        <v>398</v>
      </c>
      <c r="D13" s="77" t="s">
        <v>359</v>
      </c>
      <c r="E13" s="78" t="s">
        <v>451</v>
      </c>
      <c r="F13" s="79">
        <v>585.37</v>
      </c>
      <c r="G13" s="171">
        <f t="shared" si="0"/>
        <v>362.92939999999999</v>
      </c>
    </row>
    <row r="14" spans="1:7" x14ac:dyDescent="0.25">
      <c r="A14" s="170" t="s">
        <v>191</v>
      </c>
      <c r="B14" s="77" t="s">
        <v>17</v>
      </c>
      <c r="C14" s="77" t="s">
        <v>398</v>
      </c>
      <c r="D14" s="77" t="s">
        <v>359</v>
      </c>
      <c r="E14" s="78" t="s">
        <v>451</v>
      </c>
      <c r="F14" s="79">
        <v>625.58000000000004</v>
      </c>
      <c r="G14" s="171">
        <f t="shared" si="0"/>
        <v>387.8596</v>
      </c>
    </row>
    <row r="15" spans="1:7" x14ac:dyDescent="0.25">
      <c r="A15" s="170" t="s">
        <v>279</v>
      </c>
      <c r="B15" s="77" t="s">
        <v>122</v>
      </c>
      <c r="C15" s="77" t="s">
        <v>398</v>
      </c>
      <c r="D15" s="77" t="s">
        <v>359</v>
      </c>
      <c r="E15" s="78" t="s">
        <v>451</v>
      </c>
      <c r="F15" s="79">
        <v>625.58000000000004</v>
      </c>
      <c r="G15" s="171">
        <f t="shared" si="0"/>
        <v>387.8596</v>
      </c>
    </row>
    <row r="16" spans="1:7" x14ac:dyDescent="0.25">
      <c r="A16" s="170" t="s">
        <v>236</v>
      </c>
      <c r="B16" s="77" t="s">
        <v>34</v>
      </c>
      <c r="C16" s="77" t="s">
        <v>376</v>
      </c>
      <c r="D16" s="77" t="s">
        <v>359</v>
      </c>
      <c r="E16" s="78" t="s">
        <v>451</v>
      </c>
      <c r="F16" s="79">
        <v>471.36</v>
      </c>
      <c r="G16" s="171">
        <f t="shared" si="0"/>
        <v>292.2432</v>
      </c>
    </row>
    <row r="17" spans="1:7" x14ac:dyDescent="0.25">
      <c r="A17" s="170" t="s">
        <v>151</v>
      </c>
      <c r="B17" s="77" t="s">
        <v>7</v>
      </c>
      <c r="C17" s="77" t="s">
        <v>376</v>
      </c>
      <c r="D17" s="77" t="s">
        <v>359</v>
      </c>
      <c r="E17" s="78" t="s">
        <v>3543</v>
      </c>
      <c r="F17" s="79">
        <v>500</v>
      </c>
      <c r="G17" s="171">
        <f t="shared" si="0"/>
        <v>310</v>
      </c>
    </row>
    <row r="18" spans="1:7" x14ac:dyDescent="0.25">
      <c r="A18" s="170" t="s">
        <v>52</v>
      </c>
      <c r="B18" s="77" t="s">
        <v>44</v>
      </c>
      <c r="C18" s="77" t="s">
        <v>376</v>
      </c>
      <c r="D18" s="77" t="s">
        <v>359</v>
      </c>
      <c r="E18" s="78" t="s">
        <v>3543</v>
      </c>
      <c r="F18" s="79">
        <v>500</v>
      </c>
      <c r="G18" s="171">
        <f t="shared" si="0"/>
        <v>310</v>
      </c>
    </row>
    <row r="19" spans="1:7" x14ac:dyDescent="0.25">
      <c r="A19" s="170" t="s">
        <v>152</v>
      </c>
      <c r="B19" s="77" t="s">
        <v>7</v>
      </c>
      <c r="C19" s="77" t="s">
        <v>376</v>
      </c>
      <c r="D19" s="77" t="s">
        <v>359</v>
      </c>
      <c r="E19" s="78" t="s">
        <v>451</v>
      </c>
      <c r="F19" s="79">
        <v>510.2</v>
      </c>
      <c r="G19" s="171">
        <f t="shared" si="0"/>
        <v>316.32400000000001</v>
      </c>
    </row>
    <row r="20" spans="1:7" x14ac:dyDescent="0.25">
      <c r="A20" s="170" t="s">
        <v>192</v>
      </c>
      <c r="B20" s="77" t="s">
        <v>17</v>
      </c>
      <c r="C20" s="77" t="s">
        <v>376</v>
      </c>
      <c r="D20" s="77" t="s">
        <v>359</v>
      </c>
      <c r="E20" s="78" t="s">
        <v>3543</v>
      </c>
      <c r="F20" s="79">
        <v>526.04</v>
      </c>
      <c r="G20" s="171">
        <f t="shared" si="0"/>
        <v>326.14479999999998</v>
      </c>
    </row>
    <row r="21" spans="1:7" x14ac:dyDescent="0.25">
      <c r="A21" s="170" t="s">
        <v>280</v>
      </c>
      <c r="B21" s="77" t="s">
        <v>122</v>
      </c>
      <c r="C21" s="77" t="s">
        <v>376</v>
      </c>
      <c r="D21" s="77" t="s">
        <v>359</v>
      </c>
      <c r="E21" s="78" t="s">
        <v>3543</v>
      </c>
      <c r="F21" s="79">
        <v>526.04</v>
      </c>
      <c r="G21" s="171">
        <f t="shared" si="0"/>
        <v>326.14479999999998</v>
      </c>
    </row>
    <row r="22" spans="1:7" x14ac:dyDescent="0.25">
      <c r="A22" s="170" t="s">
        <v>193</v>
      </c>
      <c r="B22" s="77" t="s">
        <v>17</v>
      </c>
      <c r="C22" s="77" t="s">
        <v>376</v>
      </c>
      <c r="D22" s="77" t="s">
        <v>359</v>
      </c>
      <c r="E22" s="78" t="s">
        <v>451</v>
      </c>
      <c r="F22" s="79">
        <v>536.77</v>
      </c>
      <c r="G22" s="171">
        <f t="shared" si="0"/>
        <v>332.79739999999998</v>
      </c>
    </row>
    <row r="23" spans="1:7" x14ac:dyDescent="0.25">
      <c r="A23" s="170" t="s">
        <v>153</v>
      </c>
      <c r="B23" s="77" t="s">
        <v>7</v>
      </c>
      <c r="C23" s="77" t="s">
        <v>377</v>
      </c>
      <c r="D23" s="77" t="s">
        <v>359</v>
      </c>
      <c r="E23" s="78" t="s">
        <v>3543</v>
      </c>
      <c r="F23" s="79">
        <v>638.84</v>
      </c>
      <c r="G23" s="171">
        <f t="shared" si="0"/>
        <v>396.08080000000001</v>
      </c>
    </row>
    <row r="24" spans="1:7" x14ac:dyDescent="0.25">
      <c r="A24" s="170" t="s">
        <v>306</v>
      </c>
      <c r="B24" s="77" t="s">
        <v>44</v>
      </c>
      <c r="C24" s="77" t="s">
        <v>377</v>
      </c>
      <c r="D24" s="77" t="s">
        <v>359</v>
      </c>
      <c r="E24" s="78" t="s">
        <v>3543</v>
      </c>
      <c r="F24" s="79">
        <v>638.84</v>
      </c>
      <c r="G24" s="171">
        <f t="shared" si="0"/>
        <v>396.08080000000001</v>
      </c>
    </row>
    <row r="25" spans="1:7" x14ac:dyDescent="0.25">
      <c r="A25" s="170" t="s">
        <v>154</v>
      </c>
      <c r="B25" s="77" t="s">
        <v>7</v>
      </c>
      <c r="C25" s="77" t="s">
        <v>377</v>
      </c>
      <c r="D25" s="77" t="s">
        <v>359</v>
      </c>
      <c r="E25" s="78" t="s">
        <v>451</v>
      </c>
      <c r="F25" s="79">
        <v>651.13</v>
      </c>
      <c r="G25" s="171">
        <f t="shared" si="0"/>
        <v>403.70060000000001</v>
      </c>
    </row>
    <row r="26" spans="1:7" x14ac:dyDescent="0.25">
      <c r="A26" s="170" t="s">
        <v>194</v>
      </c>
      <c r="B26" s="77" t="s">
        <v>17</v>
      </c>
      <c r="C26" s="77" t="s">
        <v>377</v>
      </c>
      <c r="D26" s="77" t="s">
        <v>359</v>
      </c>
      <c r="E26" s="78" t="s">
        <v>3543</v>
      </c>
      <c r="F26" s="79">
        <v>681.84</v>
      </c>
      <c r="G26" s="171">
        <f t="shared" si="0"/>
        <v>422.74080000000004</v>
      </c>
    </row>
    <row r="27" spans="1:7" x14ac:dyDescent="0.25">
      <c r="A27" s="170" t="s">
        <v>195</v>
      </c>
      <c r="B27" s="77" t="s">
        <v>17</v>
      </c>
      <c r="C27" s="77" t="s">
        <v>377</v>
      </c>
      <c r="D27" s="77" t="s">
        <v>359</v>
      </c>
      <c r="E27" s="78" t="s">
        <v>451</v>
      </c>
      <c r="F27" s="79">
        <v>694.14</v>
      </c>
      <c r="G27" s="171">
        <f t="shared" si="0"/>
        <v>430.36680000000001</v>
      </c>
    </row>
    <row r="28" spans="1:7" x14ac:dyDescent="0.25">
      <c r="A28" s="170" t="s">
        <v>246</v>
      </c>
      <c r="B28" s="77" t="s">
        <v>41</v>
      </c>
      <c r="C28" s="77" t="s">
        <v>377</v>
      </c>
      <c r="D28" s="77" t="s">
        <v>359</v>
      </c>
      <c r="E28" s="78" t="s">
        <v>451</v>
      </c>
      <c r="F28" s="79">
        <v>612.34</v>
      </c>
      <c r="G28" s="171">
        <f t="shared" si="0"/>
        <v>379.6508</v>
      </c>
    </row>
    <row r="29" spans="1:7" x14ac:dyDescent="0.25">
      <c r="A29" s="170" t="s">
        <v>94</v>
      </c>
      <c r="B29" s="77" t="s">
        <v>95</v>
      </c>
      <c r="C29" s="77" t="s">
        <v>381</v>
      </c>
      <c r="D29" s="77" t="s">
        <v>359</v>
      </c>
      <c r="E29" s="78" t="s">
        <v>3541</v>
      </c>
      <c r="F29" s="79">
        <v>736.67</v>
      </c>
      <c r="G29" s="171">
        <f t="shared" si="0"/>
        <v>456.73539999999997</v>
      </c>
    </row>
    <row r="30" spans="1:7" x14ac:dyDescent="0.25">
      <c r="A30" s="170" t="s">
        <v>307</v>
      </c>
      <c r="B30" s="77" t="s">
        <v>44</v>
      </c>
      <c r="C30" s="77" t="s">
        <v>382</v>
      </c>
      <c r="D30" s="77" t="s">
        <v>359</v>
      </c>
      <c r="E30" s="78" t="s">
        <v>451</v>
      </c>
      <c r="F30" s="79">
        <v>569.52</v>
      </c>
      <c r="G30" s="171">
        <f t="shared" si="0"/>
        <v>353.10239999999999</v>
      </c>
    </row>
    <row r="31" spans="1:7" x14ac:dyDescent="0.25">
      <c r="A31" s="170" t="s">
        <v>156</v>
      </c>
      <c r="B31" s="77" t="s">
        <v>7</v>
      </c>
      <c r="C31" s="77" t="s">
        <v>382</v>
      </c>
      <c r="D31" s="77" t="s">
        <v>359</v>
      </c>
      <c r="E31" s="78" t="s">
        <v>451</v>
      </c>
      <c r="F31" s="79">
        <v>581.14</v>
      </c>
      <c r="G31" s="171">
        <f t="shared" si="0"/>
        <v>360.30680000000001</v>
      </c>
    </row>
    <row r="32" spans="1:7" x14ac:dyDescent="0.25">
      <c r="A32" s="170" t="s">
        <v>281</v>
      </c>
      <c r="B32" s="77" t="s">
        <v>122</v>
      </c>
      <c r="C32" s="77" t="s">
        <v>382</v>
      </c>
      <c r="D32" s="77" t="s">
        <v>359</v>
      </c>
      <c r="E32" s="78" t="s">
        <v>3543</v>
      </c>
      <c r="F32" s="79">
        <v>596.73</v>
      </c>
      <c r="G32" s="171">
        <f t="shared" si="0"/>
        <v>369.9726</v>
      </c>
    </row>
    <row r="33" spans="1:7" x14ac:dyDescent="0.25">
      <c r="A33" s="170" t="s">
        <v>282</v>
      </c>
      <c r="B33" s="77" t="s">
        <v>122</v>
      </c>
      <c r="C33" s="77" t="s">
        <v>382</v>
      </c>
      <c r="D33" s="77" t="s">
        <v>359</v>
      </c>
      <c r="E33" s="78" t="s">
        <v>451</v>
      </c>
      <c r="F33" s="79">
        <v>608.91</v>
      </c>
      <c r="G33" s="171">
        <f t="shared" si="0"/>
        <v>377.52419999999995</v>
      </c>
    </row>
    <row r="34" spans="1:7" x14ac:dyDescent="0.25">
      <c r="A34" s="170" t="s">
        <v>196</v>
      </c>
      <c r="B34" s="77" t="s">
        <v>17</v>
      </c>
      <c r="C34" s="77" t="s">
        <v>382</v>
      </c>
      <c r="D34" s="77" t="s">
        <v>359</v>
      </c>
      <c r="E34" s="78" t="s">
        <v>3543</v>
      </c>
      <c r="F34" s="79" t="s">
        <v>358</v>
      </c>
      <c r="G34" s="171">
        <v>360</v>
      </c>
    </row>
    <row r="35" spans="1:7" x14ac:dyDescent="0.25">
      <c r="A35" s="170" t="s">
        <v>155</v>
      </c>
      <c r="B35" s="77" t="s">
        <v>7</v>
      </c>
      <c r="C35" s="77" t="s">
        <v>382</v>
      </c>
      <c r="D35" s="77" t="s">
        <v>359</v>
      </c>
      <c r="E35" s="78" t="s">
        <v>3543</v>
      </c>
      <c r="F35" s="79" t="s">
        <v>358</v>
      </c>
      <c r="G35" s="171">
        <v>335</v>
      </c>
    </row>
    <row r="36" spans="1:7" x14ac:dyDescent="0.25">
      <c r="A36" s="170" t="s">
        <v>197</v>
      </c>
      <c r="B36" s="77" t="s">
        <v>17</v>
      </c>
      <c r="C36" s="77" t="s">
        <v>382</v>
      </c>
      <c r="D36" s="77" t="s">
        <v>359</v>
      </c>
      <c r="E36" s="78" t="s">
        <v>451</v>
      </c>
      <c r="F36" s="79" t="s">
        <v>358</v>
      </c>
      <c r="G36" s="171">
        <v>339</v>
      </c>
    </row>
    <row r="37" spans="1:7" x14ac:dyDescent="0.25">
      <c r="A37" s="170" t="s">
        <v>109</v>
      </c>
      <c r="B37" s="77" t="s">
        <v>30</v>
      </c>
      <c r="C37" s="77" t="s">
        <v>382</v>
      </c>
      <c r="D37" s="77" t="s">
        <v>359</v>
      </c>
      <c r="E37" s="78" t="s">
        <v>451</v>
      </c>
      <c r="F37" s="79" t="s">
        <v>358</v>
      </c>
      <c r="G37" s="171">
        <v>365</v>
      </c>
    </row>
    <row r="38" spans="1:7" x14ac:dyDescent="0.25">
      <c r="A38" s="170" t="s">
        <v>301</v>
      </c>
      <c r="B38" s="77" t="s">
        <v>39</v>
      </c>
      <c r="C38" s="77" t="s">
        <v>375</v>
      </c>
      <c r="D38" s="77" t="s">
        <v>359</v>
      </c>
      <c r="E38" s="78" t="s">
        <v>3542</v>
      </c>
      <c r="F38" s="79">
        <v>682.84</v>
      </c>
      <c r="G38" s="171">
        <f>F38*(1-$G$5)</f>
        <v>423.36080000000004</v>
      </c>
    </row>
    <row r="39" spans="1:7" x14ac:dyDescent="0.25">
      <c r="A39" s="170" t="s">
        <v>111</v>
      </c>
      <c r="B39" s="77" t="s">
        <v>39</v>
      </c>
      <c r="C39" s="77" t="s">
        <v>399</v>
      </c>
      <c r="D39" s="77" t="s">
        <v>359</v>
      </c>
      <c r="E39" s="78" t="s">
        <v>3542</v>
      </c>
      <c r="F39" s="79">
        <v>656.84</v>
      </c>
      <c r="G39" s="171">
        <f>F39*(1-$G$5)</f>
        <v>407.24080000000004</v>
      </c>
    </row>
    <row r="40" spans="1:7" x14ac:dyDescent="0.25">
      <c r="A40" s="170" t="s">
        <v>19</v>
      </c>
      <c r="B40" s="77" t="s">
        <v>7</v>
      </c>
      <c r="C40" s="77" t="s">
        <v>92</v>
      </c>
      <c r="D40" s="77" t="s">
        <v>360</v>
      </c>
      <c r="E40" s="78" t="s">
        <v>451</v>
      </c>
      <c r="F40" s="79">
        <v>526.03</v>
      </c>
      <c r="G40" s="171">
        <f>F40*(1-$G$5)</f>
        <v>326.1386</v>
      </c>
    </row>
    <row r="41" spans="1:7" x14ac:dyDescent="0.25">
      <c r="A41" s="170" t="s">
        <v>343</v>
      </c>
      <c r="B41" s="77" t="s">
        <v>17</v>
      </c>
      <c r="C41" s="77" t="s">
        <v>92</v>
      </c>
      <c r="D41" s="77" t="s">
        <v>360</v>
      </c>
      <c r="E41" s="78" t="s">
        <v>451</v>
      </c>
      <c r="F41" s="79">
        <v>544.97</v>
      </c>
      <c r="G41" s="171">
        <f>F41*(1-$G$5)</f>
        <v>337.88140000000004</v>
      </c>
    </row>
    <row r="42" spans="1:7" x14ac:dyDescent="0.25">
      <c r="A42" s="170" t="s">
        <v>143</v>
      </c>
      <c r="B42" s="77" t="s">
        <v>27</v>
      </c>
      <c r="C42" s="77" t="s">
        <v>92</v>
      </c>
      <c r="D42" s="77" t="s">
        <v>360</v>
      </c>
      <c r="E42" s="78" t="s">
        <v>3541</v>
      </c>
      <c r="F42" s="79" t="s">
        <v>358</v>
      </c>
      <c r="G42" s="171">
        <v>398</v>
      </c>
    </row>
    <row r="43" spans="1:7" x14ac:dyDescent="0.25">
      <c r="A43" s="170" t="s">
        <v>45</v>
      </c>
      <c r="B43" s="77" t="s">
        <v>21</v>
      </c>
      <c r="C43" s="77" t="s">
        <v>92</v>
      </c>
      <c r="D43" s="77" t="s">
        <v>360</v>
      </c>
      <c r="E43" s="78" t="s">
        <v>3541</v>
      </c>
      <c r="F43" s="79" t="s">
        <v>358</v>
      </c>
      <c r="G43" s="171">
        <v>349</v>
      </c>
    </row>
    <row r="44" spans="1:7" x14ac:dyDescent="0.25">
      <c r="A44" s="170" t="s">
        <v>91</v>
      </c>
      <c r="B44" s="77" t="s">
        <v>61</v>
      </c>
      <c r="C44" s="77" t="s">
        <v>92</v>
      </c>
      <c r="D44" s="77" t="s">
        <v>360</v>
      </c>
      <c r="E44" s="78" t="s">
        <v>3541</v>
      </c>
      <c r="F44" s="79" t="s">
        <v>358</v>
      </c>
      <c r="G44" s="171">
        <v>432</v>
      </c>
    </row>
    <row r="45" spans="1:7" x14ac:dyDescent="0.25">
      <c r="A45" s="170" t="s">
        <v>145</v>
      </c>
      <c r="B45" s="77" t="s">
        <v>66</v>
      </c>
      <c r="C45" s="77" t="s">
        <v>92</v>
      </c>
      <c r="D45" s="77" t="s">
        <v>360</v>
      </c>
      <c r="E45" s="78" t="s">
        <v>3541</v>
      </c>
      <c r="F45" s="79" t="s">
        <v>358</v>
      </c>
      <c r="G45" s="171">
        <v>475</v>
      </c>
    </row>
    <row r="46" spans="1:7" x14ac:dyDescent="0.25">
      <c r="A46" s="170" t="s">
        <v>344</v>
      </c>
      <c r="B46" s="77" t="s">
        <v>17</v>
      </c>
      <c r="C46" s="77" t="s">
        <v>139</v>
      </c>
      <c r="D46" s="77" t="s">
        <v>360</v>
      </c>
      <c r="E46" s="78" t="s">
        <v>451</v>
      </c>
      <c r="F46" s="79">
        <v>626.52</v>
      </c>
      <c r="G46" s="171">
        <f>F46*(1-$G$5)</f>
        <v>388.44239999999996</v>
      </c>
    </row>
    <row r="47" spans="1:7" x14ac:dyDescent="0.25">
      <c r="A47" s="170" t="s">
        <v>138</v>
      </c>
      <c r="B47" s="77" t="s">
        <v>7</v>
      </c>
      <c r="C47" s="77" t="s">
        <v>139</v>
      </c>
      <c r="D47" s="77" t="s">
        <v>360</v>
      </c>
      <c r="E47" s="78" t="s">
        <v>451</v>
      </c>
      <c r="F47" s="79" t="s">
        <v>358</v>
      </c>
      <c r="G47" s="171">
        <v>312</v>
      </c>
    </row>
    <row r="48" spans="1:7" x14ac:dyDescent="0.25">
      <c r="A48" s="170" t="s">
        <v>335</v>
      </c>
      <c r="B48" s="77" t="s">
        <v>66</v>
      </c>
      <c r="C48" s="77" t="s">
        <v>144</v>
      </c>
      <c r="D48" s="77" t="s">
        <v>359</v>
      </c>
      <c r="E48" s="78" t="s">
        <v>3541</v>
      </c>
      <c r="F48" s="79">
        <v>1300</v>
      </c>
      <c r="G48" s="171">
        <f>F48*(1-$G$5)</f>
        <v>806</v>
      </c>
    </row>
    <row r="49" spans="1:7" x14ac:dyDescent="0.25">
      <c r="A49" s="170" t="s">
        <v>353</v>
      </c>
      <c r="B49" s="77" t="s">
        <v>44</v>
      </c>
      <c r="C49" s="77" t="s">
        <v>370</v>
      </c>
      <c r="D49" s="77" t="s">
        <v>360</v>
      </c>
      <c r="E49" s="78" t="s">
        <v>3543</v>
      </c>
      <c r="F49" s="79">
        <v>547.48</v>
      </c>
      <c r="G49" s="171">
        <f>F49*(1-$G$5)</f>
        <v>339.43760000000003</v>
      </c>
    </row>
    <row r="50" spans="1:7" x14ac:dyDescent="0.25">
      <c r="A50" s="170" t="s">
        <v>345</v>
      </c>
      <c r="B50" s="77" t="s">
        <v>17</v>
      </c>
      <c r="C50" s="77" t="s">
        <v>370</v>
      </c>
      <c r="D50" s="77" t="s">
        <v>360</v>
      </c>
      <c r="E50" s="78" t="s">
        <v>3543</v>
      </c>
      <c r="F50" s="79">
        <v>562.67999999999995</v>
      </c>
      <c r="G50" s="171">
        <f>F50*(1-$G$5)</f>
        <v>348.86159999999995</v>
      </c>
    </row>
    <row r="51" spans="1:7" x14ac:dyDescent="0.25">
      <c r="A51" s="170" t="s">
        <v>349</v>
      </c>
      <c r="B51" s="77" t="s">
        <v>122</v>
      </c>
      <c r="C51" s="77" t="s">
        <v>370</v>
      </c>
      <c r="D51" s="77" t="s">
        <v>360</v>
      </c>
      <c r="E51" s="78" t="s">
        <v>3543</v>
      </c>
      <c r="F51" s="79">
        <v>562.67999999999995</v>
      </c>
      <c r="G51" s="171">
        <f>F51*(1-$G$5)</f>
        <v>348.86159999999995</v>
      </c>
    </row>
    <row r="52" spans="1:7" x14ac:dyDescent="0.25">
      <c r="A52" s="170" t="s">
        <v>346</v>
      </c>
      <c r="B52" s="77" t="s">
        <v>17</v>
      </c>
      <c r="C52" s="77" t="s">
        <v>370</v>
      </c>
      <c r="D52" s="77" t="s">
        <v>360</v>
      </c>
      <c r="E52" s="78" t="s">
        <v>451</v>
      </c>
      <c r="F52" s="79">
        <v>573.92999999999995</v>
      </c>
      <c r="G52" s="171">
        <f>F52*(1-$G$5)</f>
        <v>355.83659999999998</v>
      </c>
    </row>
    <row r="53" spans="1:7" x14ac:dyDescent="0.25">
      <c r="A53" s="170" t="s">
        <v>133</v>
      </c>
      <c r="B53" s="77" t="s">
        <v>7</v>
      </c>
      <c r="C53" s="77" t="s">
        <v>370</v>
      </c>
      <c r="D53" s="77" t="s">
        <v>360</v>
      </c>
      <c r="E53" s="78" t="s">
        <v>451</v>
      </c>
      <c r="F53" s="79" t="s">
        <v>358</v>
      </c>
      <c r="G53" s="171">
        <v>313</v>
      </c>
    </row>
    <row r="54" spans="1:7" x14ac:dyDescent="0.25">
      <c r="A54" s="170" t="s">
        <v>16</v>
      </c>
      <c r="B54" s="77" t="s">
        <v>7</v>
      </c>
      <c r="C54" s="77" t="s">
        <v>370</v>
      </c>
      <c r="D54" s="77" t="s">
        <v>360</v>
      </c>
      <c r="E54" s="78" t="s">
        <v>3543</v>
      </c>
      <c r="F54" s="79" t="s">
        <v>358</v>
      </c>
      <c r="G54" s="171">
        <v>309</v>
      </c>
    </row>
    <row r="55" spans="1:7" x14ac:dyDescent="0.25">
      <c r="A55" s="170" t="s">
        <v>157</v>
      </c>
      <c r="B55" s="77" t="s">
        <v>7</v>
      </c>
      <c r="C55" s="77" t="s">
        <v>158</v>
      </c>
      <c r="D55" s="77" t="s">
        <v>359</v>
      </c>
      <c r="E55" s="78" t="s">
        <v>451</v>
      </c>
      <c r="F55" s="79">
        <v>605</v>
      </c>
      <c r="G55" s="171">
        <f t="shared" ref="G55:G102" si="1">F55*(1-$G$5)</f>
        <v>375.1</v>
      </c>
    </row>
    <row r="56" spans="1:7" x14ac:dyDescent="0.25">
      <c r="A56" s="170" t="s">
        <v>159</v>
      </c>
      <c r="B56" s="77" t="s">
        <v>7</v>
      </c>
      <c r="C56" s="77" t="s">
        <v>160</v>
      </c>
      <c r="D56" s="77" t="s">
        <v>359</v>
      </c>
      <c r="E56" s="78" t="s">
        <v>451</v>
      </c>
      <c r="F56" s="79">
        <v>630.21</v>
      </c>
      <c r="G56" s="171">
        <f t="shared" si="1"/>
        <v>390.73020000000002</v>
      </c>
    </row>
    <row r="57" spans="1:7" x14ac:dyDescent="0.25">
      <c r="A57" s="170" t="s">
        <v>198</v>
      </c>
      <c r="B57" s="77" t="s">
        <v>17</v>
      </c>
      <c r="C57" s="77" t="s">
        <v>160</v>
      </c>
      <c r="D57" s="77" t="s">
        <v>359</v>
      </c>
      <c r="E57" s="78" t="s">
        <v>451</v>
      </c>
      <c r="F57" s="79">
        <v>652.63</v>
      </c>
      <c r="G57" s="171">
        <f t="shared" si="1"/>
        <v>404.63060000000002</v>
      </c>
    </row>
    <row r="58" spans="1:7" x14ac:dyDescent="0.25">
      <c r="A58" s="170" t="s">
        <v>161</v>
      </c>
      <c r="B58" s="77" t="s">
        <v>7</v>
      </c>
      <c r="C58" s="77" t="s">
        <v>162</v>
      </c>
      <c r="D58" s="77" t="s">
        <v>359</v>
      </c>
      <c r="E58" s="78" t="s">
        <v>451</v>
      </c>
      <c r="F58" s="79">
        <v>624.48</v>
      </c>
      <c r="G58" s="171">
        <f t="shared" si="1"/>
        <v>387.17759999999998</v>
      </c>
    </row>
    <row r="59" spans="1:7" x14ac:dyDescent="0.25">
      <c r="A59" s="170" t="s">
        <v>199</v>
      </c>
      <c r="B59" s="77" t="s">
        <v>17</v>
      </c>
      <c r="C59" s="77" t="s">
        <v>162</v>
      </c>
      <c r="D59" s="77" t="s">
        <v>359</v>
      </c>
      <c r="E59" s="78" t="s">
        <v>451</v>
      </c>
      <c r="F59" s="79">
        <v>643.15</v>
      </c>
      <c r="G59" s="171">
        <f t="shared" si="1"/>
        <v>398.75299999999999</v>
      </c>
    </row>
    <row r="60" spans="1:7" x14ac:dyDescent="0.25">
      <c r="A60" s="170" t="s">
        <v>163</v>
      </c>
      <c r="B60" s="77" t="s">
        <v>7</v>
      </c>
      <c r="C60" s="77" t="s">
        <v>383</v>
      </c>
      <c r="D60" s="77" t="s">
        <v>359</v>
      </c>
      <c r="E60" s="78" t="s">
        <v>3543</v>
      </c>
      <c r="F60" s="79">
        <v>582.63</v>
      </c>
      <c r="G60" s="171">
        <f t="shared" si="1"/>
        <v>361.23059999999998</v>
      </c>
    </row>
    <row r="61" spans="1:7" x14ac:dyDescent="0.25">
      <c r="A61" s="170" t="s">
        <v>251</v>
      </c>
      <c r="B61" s="77" t="s">
        <v>43</v>
      </c>
      <c r="C61" s="77" t="s">
        <v>383</v>
      </c>
      <c r="D61" s="77" t="s">
        <v>359</v>
      </c>
      <c r="E61" s="78" t="s">
        <v>3543</v>
      </c>
      <c r="F61" s="79">
        <v>582.63</v>
      </c>
      <c r="G61" s="171">
        <f t="shared" si="1"/>
        <v>361.23059999999998</v>
      </c>
    </row>
    <row r="62" spans="1:7" x14ac:dyDescent="0.25">
      <c r="A62" s="170" t="s">
        <v>164</v>
      </c>
      <c r="B62" s="77" t="s">
        <v>7</v>
      </c>
      <c r="C62" s="77" t="s">
        <v>383</v>
      </c>
      <c r="D62" s="77" t="s">
        <v>359</v>
      </c>
      <c r="E62" s="78" t="s">
        <v>451</v>
      </c>
      <c r="F62" s="79">
        <v>593.84</v>
      </c>
      <c r="G62" s="171">
        <f t="shared" si="1"/>
        <v>368.18080000000003</v>
      </c>
    </row>
    <row r="63" spans="1:7" x14ac:dyDescent="0.25">
      <c r="A63" s="170" t="s">
        <v>252</v>
      </c>
      <c r="B63" s="77" t="s">
        <v>43</v>
      </c>
      <c r="C63" s="77" t="s">
        <v>383</v>
      </c>
      <c r="D63" s="77" t="s">
        <v>359</v>
      </c>
      <c r="E63" s="78" t="s">
        <v>451</v>
      </c>
      <c r="F63" s="79">
        <v>593.84</v>
      </c>
      <c r="G63" s="171">
        <f t="shared" si="1"/>
        <v>368.18080000000003</v>
      </c>
    </row>
    <row r="64" spans="1:7" x14ac:dyDescent="0.25">
      <c r="A64" s="170" t="s">
        <v>200</v>
      </c>
      <c r="B64" s="77" t="s">
        <v>17</v>
      </c>
      <c r="C64" s="77" t="s">
        <v>383</v>
      </c>
      <c r="D64" s="77" t="s">
        <v>359</v>
      </c>
      <c r="E64" s="78" t="s">
        <v>3543</v>
      </c>
      <c r="F64" s="79">
        <v>621.84</v>
      </c>
      <c r="G64" s="171">
        <f t="shared" si="1"/>
        <v>385.54079999999999</v>
      </c>
    </row>
    <row r="65" spans="1:7" x14ac:dyDescent="0.25">
      <c r="A65" s="170" t="s">
        <v>283</v>
      </c>
      <c r="B65" s="77" t="s">
        <v>122</v>
      </c>
      <c r="C65" s="77" t="s">
        <v>383</v>
      </c>
      <c r="D65" s="77" t="s">
        <v>359</v>
      </c>
      <c r="E65" s="78" t="s">
        <v>3543</v>
      </c>
      <c r="F65" s="79">
        <v>621.84</v>
      </c>
      <c r="G65" s="171">
        <f t="shared" si="1"/>
        <v>385.54079999999999</v>
      </c>
    </row>
    <row r="66" spans="1:7" x14ac:dyDescent="0.25">
      <c r="A66" s="170" t="s">
        <v>201</v>
      </c>
      <c r="B66" s="77" t="s">
        <v>17</v>
      </c>
      <c r="C66" s="77" t="s">
        <v>383</v>
      </c>
      <c r="D66" s="77" t="s">
        <v>359</v>
      </c>
      <c r="E66" s="78" t="s">
        <v>451</v>
      </c>
      <c r="F66" s="79">
        <v>633.04999999999995</v>
      </c>
      <c r="G66" s="171">
        <f t="shared" si="1"/>
        <v>392.49099999999999</v>
      </c>
    </row>
    <row r="67" spans="1:7" x14ac:dyDescent="0.25">
      <c r="A67" s="170" t="s">
        <v>284</v>
      </c>
      <c r="B67" s="77" t="s">
        <v>122</v>
      </c>
      <c r="C67" s="77" t="s">
        <v>383</v>
      </c>
      <c r="D67" s="77" t="s">
        <v>359</v>
      </c>
      <c r="E67" s="78" t="s">
        <v>451</v>
      </c>
      <c r="F67" s="79">
        <v>633.04999999999995</v>
      </c>
      <c r="G67" s="171">
        <f t="shared" si="1"/>
        <v>392.49099999999999</v>
      </c>
    </row>
    <row r="68" spans="1:7" x14ac:dyDescent="0.25">
      <c r="A68" s="170" t="s">
        <v>165</v>
      </c>
      <c r="B68" s="77" t="s">
        <v>7</v>
      </c>
      <c r="C68" s="77" t="s">
        <v>166</v>
      </c>
      <c r="D68" s="77" t="s">
        <v>359</v>
      </c>
      <c r="E68" s="78" t="s">
        <v>3543</v>
      </c>
      <c r="F68" s="79">
        <v>605.28</v>
      </c>
      <c r="G68" s="171">
        <f t="shared" si="1"/>
        <v>375.27359999999999</v>
      </c>
    </row>
    <row r="69" spans="1:7" x14ac:dyDescent="0.25">
      <c r="A69" s="170" t="s">
        <v>89</v>
      </c>
      <c r="B69" s="77" t="s">
        <v>44</v>
      </c>
      <c r="C69" s="77" t="s">
        <v>166</v>
      </c>
      <c r="D69" s="77" t="s">
        <v>359</v>
      </c>
      <c r="E69" s="78" t="s">
        <v>3543</v>
      </c>
      <c r="F69" s="79">
        <v>605.28</v>
      </c>
      <c r="G69" s="171">
        <f t="shared" si="1"/>
        <v>375.27359999999999</v>
      </c>
    </row>
    <row r="70" spans="1:7" x14ac:dyDescent="0.25">
      <c r="A70" s="170" t="s">
        <v>167</v>
      </c>
      <c r="B70" s="77" t="s">
        <v>7</v>
      </c>
      <c r="C70" s="77" t="s">
        <v>166</v>
      </c>
      <c r="D70" s="77" t="s">
        <v>359</v>
      </c>
      <c r="E70" s="78" t="s">
        <v>451</v>
      </c>
      <c r="F70" s="79">
        <v>615.34</v>
      </c>
      <c r="G70" s="171">
        <f t="shared" si="1"/>
        <v>381.51080000000002</v>
      </c>
    </row>
    <row r="71" spans="1:7" x14ac:dyDescent="0.25">
      <c r="A71" s="170" t="s">
        <v>308</v>
      </c>
      <c r="B71" s="77" t="s">
        <v>44</v>
      </c>
      <c r="C71" s="77" t="s">
        <v>166</v>
      </c>
      <c r="D71" s="77" t="s">
        <v>359</v>
      </c>
      <c r="E71" s="78" t="s">
        <v>451</v>
      </c>
      <c r="F71" s="79">
        <v>615.34</v>
      </c>
      <c r="G71" s="171">
        <f t="shared" si="1"/>
        <v>381.51080000000002</v>
      </c>
    </row>
    <row r="72" spans="1:7" x14ac:dyDescent="0.25">
      <c r="A72" s="170" t="s">
        <v>202</v>
      </c>
      <c r="B72" s="77" t="s">
        <v>17</v>
      </c>
      <c r="C72" s="77" t="s">
        <v>166</v>
      </c>
      <c r="D72" s="77" t="s">
        <v>359</v>
      </c>
      <c r="E72" s="78" t="s">
        <v>3543</v>
      </c>
      <c r="F72" s="79">
        <v>644.62</v>
      </c>
      <c r="G72" s="171">
        <f t="shared" si="1"/>
        <v>399.6644</v>
      </c>
    </row>
    <row r="73" spans="1:7" x14ac:dyDescent="0.25">
      <c r="A73" s="170" t="s">
        <v>285</v>
      </c>
      <c r="B73" s="77" t="s">
        <v>122</v>
      </c>
      <c r="C73" s="77" t="s">
        <v>166</v>
      </c>
      <c r="D73" s="77" t="s">
        <v>359</v>
      </c>
      <c r="E73" s="78" t="s">
        <v>3543</v>
      </c>
      <c r="F73" s="79">
        <v>644.62</v>
      </c>
      <c r="G73" s="171">
        <f t="shared" si="1"/>
        <v>399.6644</v>
      </c>
    </row>
    <row r="74" spans="1:7" x14ac:dyDescent="0.25">
      <c r="A74" s="170" t="s">
        <v>203</v>
      </c>
      <c r="B74" s="77" t="s">
        <v>17</v>
      </c>
      <c r="C74" s="77" t="s">
        <v>166</v>
      </c>
      <c r="D74" s="77" t="s">
        <v>359</v>
      </c>
      <c r="E74" s="78" t="s">
        <v>451</v>
      </c>
      <c r="F74" s="79">
        <v>657.51</v>
      </c>
      <c r="G74" s="171">
        <f t="shared" si="1"/>
        <v>407.65620000000001</v>
      </c>
    </row>
    <row r="75" spans="1:7" x14ac:dyDescent="0.25">
      <c r="A75" s="170" t="s">
        <v>286</v>
      </c>
      <c r="B75" s="77" t="s">
        <v>122</v>
      </c>
      <c r="C75" s="77" t="s">
        <v>166</v>
      </c>
      <c r="D75" s="77" t="s">
        <v>359</v>
      </c>
      <c r="E75" s="78" t="s">
        <v>451</v>
      </c>
      <c r="F75" s="79">
        <v>657.51</v>
      </c>
      <c r="G75" s="171">
        <f t="shared" si="1"/>
        <v>407.65620000000001</v>
      </c>
    </row>
    <row r="76" spans="1:7" x14ac:dyDescent="0.25">
      <c r="A76" s="170" t="s">
        <v>68</v>
      </c>
      <c r="B76" s="77" t="s">
        <v>7</v>
      </c>
      <c r="C76" s="77" t="s">
        <v>69</v>
      </c>
      <c r="D76" s="77" t="s">
        <v>359</v>
      </c>
      <c r="E76" s="78" t="s">
        <v>3543</v>
      </c>
      <c r="F76" s="79">
        <v>605.03</v>
      </c>
      <c r="G76" s="171">
        <f t="shared" si="1"/>
        <v>375.11859999999996</v>
      </c>
    </row>
    <row r="77" spans="1:7" x14ac:dyDescent="0.25">
      <c r="A77" s="170" t="s">
        <v>82</v>
      </c>
      <c r="B77" s="77" t="s">
        <v>43</v>
      </c>
      <c r="C77" s="77" t="s">
        <v>69</v>
      </c>
      <c r="D77" s="77" t="s">
        <v>359</v>
      </c>
      <c r="E77" s="78" t="s">
        <v>3543</v>
      </c>
      <c r="F77" s="79">
        <v>605.03</v>
      </c>
      <c r="G77" s="171">
        <f t="shared" si="1"/>
        <v>375.11859999999996</v>
      </c>
    </row>
    <row r="78" spans="1:7" x14ac:dyDescent="0.25">
      <c r="A78" s="170" t="s">
        <v>86</v>
      </c>
      <c r="B78" s="77" t="s">
        <v>7</v>
      </c>
      <c r="C78" s="77" t="s">
        <v>69</v>
      </c>
      <c r="D78" s="77" t="s">
        <v>359</v>
      </c>
      <c r="E78" s="78" t="s">
        <v>451</v>
      </c>
      <c r="F78" s="79">
        <v>617.38</v>
      </c>
      <c r="G78" s="171">
        <f t="shared" si="1"/>
        <v>382.7756</v>
      </c>
    </row>
    <row r="79" spans="1:7" x14ac:dyDescent="0.25">
      <c r="A79" s="170" t="s">
        <v>204</v>
      </c>
      <c r="B79" s="77" t="s">
        <v>17</v>
      </c>
      <c r="C79" s="77" t="s">
        <v>69</v>
      </c>
      <c r="D79" s="77" t="s">
        <v>359</v>
      </c>
      <c r="E79" s="78" t="s">
        <v>3543</v>
      </c>
      <c r="F79" s="79">
        <v>644.26</v>
      </c>
      <c r="G79" s="171">
        <f t="shared" si="1"/>
        <v>399.44119999999998</v>
      </c>
    </row>
    <row r="80" spans="1:7" x14ac:dyDescent="0.25">
      <c r="A80" s="170" t="s">
        <v>287</v>
      </c>
      <c r="B80" s="77" t="s">
        <v>122</v>
      </c>
      <c r="C80" s="77" t="s">
        <v>69</v>
      </c>
      <c r="D80" s="77" t="s">
        <v>359</v>
      </c>
      <c r="E80" s="78" t="s">
        <v>3543</v>
      </c>
      <c r="F80" s="79">
        <v>644.26</v>
      </c>
      <c r="G80" s="171">
        <f t="shared" si="1"/>
        <v>399.44119999999998</v>
      </c>
    </row>
    <row r="81" spans="1:7" x14ac:dyDescent="0.25">
      <c r="A81" s="170" t="s">
        <v>205</v>
      </c>
      <c r="B81" s="77" t="s">
        <v>17</v>
      </c>
      <c r="C81" s="77" t="s">
        <v>69</v>
      </c>
      <c r="D81" s="77" t="s">
        <v>359</v>
      </c>
      <c r="E81" s="78" t="s">
        <v>451</v>
      </c>
      <c r="F81" s="79">
        <v>655.46</v>
      </c>
      <c r="G81" s="171">
        <f t="shared" si="1"/>
        <v>406.3852</v>
      </c>
    </row>
    <row r="82" spans="1:7" x14ac:dyDescent="0.25">
      <c r="A82" s="170" t="s">
        <v>168</v>
      </c>
      <c r="B82" s="77" t="s">
        <v>7</v>
      </c>
      <c r="C82" s="77" t="s">
        <v>384</v>
      </c>
      <c r="D82" s="77" t="s">
        <v>359</v>
      </c>
      <c r="E82" s="78" t="s">
        <v>3543</v>
      </c>
      <c r="F82" s="79">
        <v>630.23</v>
      </c>
      <c r="G82" s="171">
        <f t="shared" si="1"/>
        <v>390.74259999999998</v>
      </c>
    </row>
    <row r="83" spans="1:7" x14ac:dyDescent="0.25">
      <c r="A83" s="170" t="s">
        <v>253</v>
      </c>
      <c r="B83" s="77" t="s">
        <v>43</v>
      </c>
      <c r="C83" s="77" t="s">
        <v>384</v>
      </c>
      <c r="D83" s="77" t="s">
        <v>359</v>
      </c>
      <c r="E83" s="78" t="s">
        <v>3543</v>
      </c>
      <c r="F83" s="79">
        <v>630.24</v>
      </c>
      <c r="G83" s="171">
        <f t="shared" si="1"/>
        <v>390.74880000000002</v>
      </c>
    </row>
    <row r="84" spans="1:7" x14ac:dyDescent="0.25">
      <c r="A84" s="170" t="s">
        <v>206</v>
      </c>
      <c r="B84" s="77" t="s">
        <v>17</v>
      </c>
      <c r="C84" s="77" t="s">
        <v>384</v>
      </c>
      <c r="D84" s="77" t="s">
        <v>359</v>
      </c>
      <c r="E84" s="78" t="s">
        <v>3543</v>
      </c>
      <c r="F84" s="79">
        <v>647.75</v>
      </c>
      <c r="G84" s="171">
        <f t="shared" si="1"/>
        <v>401.60500000000002</v>
      </c>
    </row>
    <row r="85" spans="1:7" x14ac:dyDescent="0.25">
      <c r="A85" s="170" t="s">
        <v>288</v>
      </c>
      <c r="B85" s="77" t="s">
        <v>122</v>
      </c>
      <c r="C85" s="77" t="s">
        <v>384</v>
      </c>
      <c r="D85" s="77" t="s">
        <v>359</v>
      </c>
      <c r="E85" s="78" t="s">
        <v>3543</v>
      </c>
      <c r="F85" s="79">
        <v>647.75</v>
      </c>
      <c r="G85" s="171">
        <f t="shared" si="1"/>
        <v>401.60500000000002</v>
      </c>
    </row>
    <row r="86" spans="1:7" x14ac:dyDescent="0.25">
      <c r="A86" s="170" t="s">
        <v>169</v>
      </c>
      <c r="B86" s="77" t="s">
        <v>7</v>
      </c>
      <c r="C86" s="77" t="s">
        <v>384</v>
      </c>
      <c r="D86" s="77" t="s">
        <v>359</v>
      </c>
      <c r="E86" s="78" t="s">
        <v>451</v>
      </c>
      <c r="F86" s="79">
        <v>649.72</v>
      </c>
      <c r="G86" s="171">
        <f t="shared" si="1"/>
        <v>402.82640000000004</v>
      </c>
    </row>
    <row r="87" spans="1:7" x14ac:dyDescent="0.25">
      <c r="A87" s="170" t="s">
        <v>302</v>
      </c>
      <c r="B87" s="77" t="s">
        <v>39</v>
      </c>
      <c r="C87" s="77" t="s">
        <v>386</v>
      </c>
      <c r="D87" s="77" t="s">
        <v>359</v>
      </c>
      <c r="E87" s="78" t="s">
        <v>3543</v>
      </c>
      <c r="F87" s="79">
        <v>680.2</v>
      </c>
      <c r="G87" s="171">
        <f t="shared" si="1"/>
        <v>421.72400000000005</v>
      </c>
    </row>
    <row r="88" spans="1:7" x14ac:dyDescent="0.25">
      <c r="A88" s="170" t="s">
        <v>53</v>
      </c>
      <c r="B88" s="77" t="s">
        <v>54</v>
      </c>
      <c r="C88" s="77" t="s">
        <v>386</v>
      </c>
      <c r="D88" s="77" t="s">
        <v>359</v>
      </c>
      <c r="E88" s="78" t="s">
        <v>3541</v>
      </c>
      <c r="F88" s="79">
        <v>1375</v>
      </c>
      <c r="G88" s="171">
        <f t="shared" si="1"/>
        <v>852.5</v>
      </c>
    </row>
    <row r="89" spans="1:7" x14ac:dyDescent="0.25">
      <c r="A89" s="170" t="s">
        <v>303</v>
      </c>
      <c r="B89" s="77" t="s">
        <v>39</v>
      </c>
      <c r="C89" s="77" t="s">
        <v>387</v>
      </c>
      <c r="D89" s="77" t="s">
        <v>359</v>
      </c>
      <c r="E89" s="78" t="s">
        <v>3542</v>
      </c>
      <c r="F89" s="79">
        <v>680.2</v>
      </c>
      <c r="G89" s="171">
        <f t="shared" si="1"/>
        <v>421.72400000000005</v>
      </c>
    </row>
    <row r="90" spans="1:7" x14ac:dyDescent="0.25">
      <c r="A90" s="170" t="s">
        <v>207</v>
      </c>
      <c r="B90" s="77" t="s">
        <v>17</v>
      </c>
      <c r="C90" s="77" t="s">
        <v>385</v>
      </c>
      <c r="D90" s="77" t="s">
        <v>359</v>
      </c>
      <c r="E90" s="78" t="s">
        <v>451</v>
      </c>
      <c r="F90" s="79">
        <v>667.78</v>
      </c>
      <c r="G90" s="171">
        <f t="shared" si="1"/>
        <v>414.02359999999999</v>
      </c>
    </row>
    <row r="91" spans="1:7" x14ac:dyDescent="0.25">
      <c r="A91" s="170" t="s">
        <v>98</v>
      </c>
      <c r="B91" s="77" t="s">
        <v>7</v>
      </c>
      <c r="C91" s="77" t="s">
        <v>99</v>
      </c>
      <c r="D91" s="77" t="s">
        <v>359</v>
      </c>
      <c r="E91" s="78" t="s">
        <v>451</v>
      </c>
      <c r="F91" s="79">
        <v>670</v>
      </c>
      <c r="G91" s="171">
        <f t="shared" si="1"/>
        <v>415.4</v>
      </c>
    </row>
    <row r="92" spans="1:7" x14ac:dyDescent="0.25">
      <c r="A92" s="170" t="s">
        <v>208</v>
      </c>
      <c r="B92" s="77" t="s">
        <v>17</v>
      </c>
      <c r="C92" s="77" t="s">
        <v>99</v>
      </c>
      <c r="D92" s="77" t="s">
        <v>359</v>
      </c>
      <c r="E92" s="78" t="s">
        <v>451</v>
      </c>
      <c r="F92" s="79">
        <v>705</v>
      </c>
      <c r="G92" s="171">
        <f t="shared" si="1"/>
        <v>437.1</v>
      </c>
    </row>
    <row r="93" spans="1:7" x14ac:dyDescent="0.25">
      <c r="A93" s="170" t="s">
        <v>55</v>
      </c>
      <c r="B93" s="77" t="s">
        <v>10</v>
      </c>
      <c r="C93" s="77" t="s">
        <v>15</v>
      </c>
      <c r="D93" s="77" t="s">
        <v>359</v>
      </c>
      <c r="E93" s="78" t="s">
        <v>451</v>
      </c>
      <c r="F93" s="79">
        <v>439.03</v>
      </c>
      <c r="G93" s="171">
        <f t="shared" si="1"/>
        <v>272.1986</v>
      </c>
    </row>
    <row r="94" spans="1:7" x14ac:dyDescent="0.25">
      <c r="A94" s="170" t="s">
        <v>228</v>
      </c>
      <c r="B94" s="77" t="s">
        <v>10</v>
      </c>
      <c r="C94" s="77" t="s">
        <v>15</v>
      </c>
      <c r="D94" s="77" t="s">
        <v>359</v>
      </c>
      <c r="E94" s="78" t="s">
        <v>451</v>
      </c>
      <c r="F94" s="79">
        <v>439.03</v>
      </c>
      <c r="G94" s="171">
        <f t="shared" si="1"/>
        <v>272.1986</v>
      </c>
    </row>
    <row r="95" spans="1:7" x14ac:dyDescent="0.25">
      <c r="A95" s="170" t="s">
        <v>81</v>
      </c>
      <c r="B95" s="77" t="s">
        <v>34</v>
      </c>
      <c r="C95" s="77" t="s">
        <v>15</v>
      </c>
      <c r="D95" s="77" t="s">
        <v>359</v>
      </c>
      <c r="E95" s="78" t="s">
        <v>451</v>
      </c>
      <c r="F95" s="79">
        <v>504.2</v>
      </c>
      <c r="G95" s="171">
        <f t="shared" si="1"/>
        <v>312.60399999999998</v>
      </c>
    </row>
    <row r="96" spans="1:7" x14ac:dyDescent="0.25">
      <c r="A96" s="170" t="s">
        <v>240</v>
      </c>
      <c r="B96" s="77" t="s">
        <v>51</v>
      </c>
      <c r="C96" s="77" t="s">
        <v>15</v>
      </c>
      <c r="D96" s="77" t="s">
        <v>359</v>
      </c>
      <c r="E96" s="78" t="s">
        <v>451</v>
      </c>
      <c r="F96" s="79">
        <v>516.29999999999995</v>
      </c>
      <c r="G96" s="171">
        <f t="shared" si="1"/>
        <v>320.10599999999999</v>
      </c>
    </row>
    <row r="97" spans="1:7" x14ac:dyDescent="0.25">
      <c r="A97" s="170" t="s">
        <v>241</v>
      </c>
      <c r="B97" s="77" t="s">
        <v>51</v>
      </c>
      <c r="C97" s="77" t="s">
        <v>15</v>
      </c>
      <c r="D97" s="77" t="s">
        <v>359</v>
      </c>
      <c r="E97" s="78" t="s">
        <v>451</v>
      </c>
      <c r="F97" s="79">
        <v>516.29999999999995</v>
      </c>
      <c r="G97" s="171">
        <f t="shared" si="1"/>
        <v>320.10599999999999</v>
      </c>
    </row>
    <row r="98" spans="1:7" x14ac:dyDescent="0.25">
      <c r="A98" s="170" t="s">
        <v>269</v>
      </c>
      <c r="B98" s="77" t="s">
        <v>270</v>
      </c>
      <c r="C98" s="77" t="s">
        <v>15</v>
      </c>
      <c r="D98" s="77" t="s">
        <v>359</v>
      </c>
      <c r="E98" s="78" t="s">
        <v>451</v>
      </c>
      <c r="F98" s="79">
        <v>532.44000000000005</v>
      </c>
      <c r="G98" s="171">
        <f t="shared" si="1"/>
        <v>330.11280000000005</v>
      </c>
    </row>
    <row r="99" spans="1:7" x14ac:dyDescent="0.25">
      <c r="A99" s="170" t="s">
        <v>271</v>
      </c>
      <c r="B99" s="77" t="s">
        <v>270</v>
      </c>
      <c r="C99" s="77" t="s">
        <v>15</v>
      </c>
      <c r="D99" s="77" t="s">
        <v>359</v>
      </c>
      <c r="E99" s="78" t="s">
        <v>451</v>
      </c>
      <c r="F99" s="79">
        <v>532.44000000000005</v>
      </c>
      <c r="G99" s="171">
        <f t="shared" si="1"/>
        <v>330.11280000000005</v>
      </c>
    </row>
    <row r="100" spans="1:7" x14ac:dyDescent="0.25">
      <c r="A100" s="170" t="s">
        <v>247</v>
      </c>
      <c r="B100" s="77" t="s">
        <v>41</v>
      </c>
      <c r="C100" s="77" t="s">
        <v>15</v>
      </c>
      <c r="D100" s="77" t="s">
        <v>359</v>
      </c>
      <c r="E100" s="78" t="s">
        <v>451</v>
      </c>
      <c r="F100" s="79">
        <v>571.42999999999995</v>
      </c>
      <c r="G100" s="171">
        <f t="shared" si="1"/>
        <v>354.28659999999996</v>
      </c>
    </row>
    <row r="101" spans="1:7" x14ac:dyDescent="0.25">
      <c r="A101" s="170" t="s">
        <v>222</v>
      </c>
      <c r="B101" s="77" t="s">
        <v>30</v>
      </c>
      <c r="C101" s="77" t="s">
        <v>15</v>
      </c>
      <c r="D101" s="77" t="s">
        <v>359</v>
      </c>
      <c r="E101" s="78" t="s">
        <v>451</v>
      </c>
      <c r="F101" s="79">
        <v>744.98</v>
      </c>
      <c r="G101" s="171">
        <f t="shared" si="1"/>
        <v>461.88760000000002</v>
      </c>
    </row>
    <row r="102" spans="1:7" x14ac:dyDescent="0.25">
      <c r="A102" s="170" t="s">
        <v>237</v>
      </c>
      <c r="B102" s="77" t="s">
        <v>34</v>
      </c>
      <c r="C102" s="77" t="s">
        <v>15</v>
      </c>
      <c r="D102" s="77" t="s">
        <v>359</v>
      </c>
      <c r="E102" s="78" t="s">
        <v>451</v>
      </c>
      <c r="F102" s="79">
        <v>504.2</v>
      </c>
      <c r="G102" s="171">
        <f t="shared" si="1"/>
        <v>312.60399999999998</v>
      </c>
    </row>
    <row r="103" spans="1:7" x14ac:dyDescent="0.25">
      <c r="A103" s="170" t="s">
        <v>14</v>
      </c>
      <c r="B103" s="77" t="s">
        <v>12</v>
      </c>
      <c r="C103" s="77" t="s">
        <v>15</v>
      </c>
      <c r="D103" s="77" t="s">
        <v>359</v>
      </c>
      <c r="E103" s="78" t="s">
        <v>3543</v>
      </c>
      <c r="F103" s="79" t="s">
        <v>358</v>
      </c>
      <c r="G103" s="171">
        <v>232</v>
      </c>
    </row>
    <row r="104" spans="1:7" x14ac:dyDescent="0.25">
      <c r="A104" s="170" t="s">
        <v>170</v>
      </c>
      <c r="B104" s="77" t="s">
        <v>7</v>
      </c>
      <c r="C104" s="77" t="s">
        <v>171</v>
      </c>
      <c r="D104" s="77" t="s">
        <v>359</v>
      </c>
      <c r="E104" s="78" t="s">
        <v>3543</v>
      </c>
      <c r="F104" s="79">
        <v>582.63</v>
      </c>
      <c r="G104" s="171">
        <f t="shared" ref="G104:G122" si="2">F104*(1-$G$5)</f>
        <v>361.23059999999998</v>
      </c>
    </row>
    <row r="105" spans="1:7" x14ac:dyDescent="0.25">
      <c r="A105" s="170" t="s">
        <v>254</v>
      </c>
      <c r="B105" s="77" t="s">
        <v>43</v>
      </c>
      <c r="C105" s="77" t="s">
        <v>171</v>
      </c>
      <c r="D105" s="77" t="s">
        <v>359</v>
      </c>
      <c r="E105" s="78" t="s">
        <v>3543</v>
      </c>
      <c r="F105" s="79">
        <v>582.63</v>
      </c>
      <c r="G105" s="171">
        <f t="shared" si="2"/>
        <v>361.23059999999998</v>
      </c>
    </row>
    <row r="106" spans="1:7" x14ac:dyDescent="0.25">
      <c r="A106" s="170" t="s">
        <v>172</v>
      </c>
      <c r="B106" s="77" t="s">
        <v>7</v>
      </c>
      <c r="C106" s="77" t="s">
        <v>171</v>
      </c>
      <c r="D106" s="77" t="s">
        <v>359</v>
      </c>
      <c r="E106" s="78" t="s">
        <v>451</v>
      </c>
      <c r="F106" s="79">
        <v>593.84</v>
      </c>
      <c r="G106" s="171">
        <f t="shared" si="2"/>
        <v>368.18080000000003</v>
      </c>
    </row>
    <row r="107" spans="1:7" x14ac:dyDescent="0.25">
      <c r="A107" s="170" t="s">
        <v>255</v>
      </c>
      <c r="B107" s="77" t="s">
        <v>43</v>
      </c>
      <c r="C107" s="77" t="s">
        <v>171</v>
      </c>
      <c r="D107" s="77" t="s">
        <v>359</v>
      </c>
      <c r="E107" s="78" t="s">
        <v>451</v>
      </c>
      <c r="F107" s="79">
        <v>593.84</v>
      </c>
      <c r="G107" s="171">
        <f t="shared" si="2"/>
        <v>368.18080000000003</v>
      </c>
    </row>
    <row r="108" spans="1:7" x14ac:dyDescent="0.25">
      <c r="A108" s="170" t="s">
        <v>209</v>
      </c>
      <c r="B108" s="77" t="s">
        <v>17</v>
      </c>
      <c r="C108" s="77" t="s">
        <v>171</v>
      </c>
      <c r="D108" s="77" t="s">
        <v>359</v>
      </c>
      <c r="E108" s="78" t="s">
        <v>3543</v>
      </c>
      <c r="F108" s="79">
        <v>621.84</v>
      </c>
      <c r="G108" s="171">
        <f t="shared" si="2"/>
        <v>385.54079999999999</v>
      </c>
    </row>
    <row r="109" spans="1:7" x14ac:dyDescent="0.25">
      <c r="A109" s="170" t="s">
        <v>289</v>
      </c>
      <c r="B109" s="77" t="s">
        <v>122</v>
      </c>
      <c r="C109" s="77" t="s">
        <v>171</v>
      </c>
      <c r="D109" s="77" t="s">
        <v>359</v>
      </c>
      <c r="E109" s="78" t="s">
        <v>3543</v>
      </c>
      <c r="F109" s="79">
        <v>621.84</v>
      </c>
      <c r="G109" s="171">
        <f t="shared" si="2"/>
        <v>385.54079999999999</v>
      </c>
    </row>
    <row r="110" spans="1:7" x14ac:dyDescent="0.25">
      <c r="A110" s="170" t="s">
        <v>210</v>
      </c>
      <c r="B110" s="77" t="s">
        <v>17</v>
      </c>
      <c r="C110" s="77" t="s">
        <v>171</v>
      </c>
      <c r="D110" s="77" t="s">
        <v>359</v>
      </c>
      <c r="E110" s="78" t="s">
        <v>451</v>
      </c>
      <c r="F110" s="79">
        <v>633.04999999999995</v>
      </c>
      <c r="G110" s="171">
        <f t="shared" si="2"/>
        <v>392.49099999999999</v>
      </c>
    </row>
    <row r="111" spans="1:7" x14ac:dyDescent="0.25">
      <c r="A111" s="170" t="s">
        <v>290</v>
      </c>
      <c r="B111" s="77" t="s">
        <v>122</v>
      </c>
      <c r="C111" s="77" t="s">
        <v>171</v>
      </c>
      <c r="D111" s="77" t="s">
        <v>359</v>
      </c>
      <c r="E111" s="78" t="s">
        <v>451</v>
      </c>
      <c r="F111" s="79">
        <v>633.04999999999995</v>
      </c>
      <c r="G111" s="171">
        <f t="shared" si="2"/>
        <v>392.49099999999999</v>
      </c>
    </row>
    <row r="112" spans="1:7" x14ac:dyDescent="0.25">
      <c r="A112" s="170" t="s">
        <v>256</v>
      </c>
      <c r="B112" s="77" t="s">
        <v>43</v>
      </c>
      <c r="C112" s="77" t="s">
        <v>388</v>
      </c>
      <c r="D112" s="77" t="s">
        <v>359</v>
      </c>
      <c r="E112" s="78" t="s">
        <v>451</v>
      </c>
      <c r="F112" s="79">
        <v>612.20000000000005</v>
      </c>
      <c r="G112" s="171">
        <f t="shared" si="2"/>
        <v>379.56400000000002</v>
      </c>
    </row>
    <row r="113" spans="1:7" x14ac:dyDescent="0.25">
      <c r="A113" s="170" t="s">
        <v>148</v>
      </c>
      <c r="B113" s="77" t="s">
        <v>108</v>
      </c>
      <c r="C113" s="77" t="s">
        <v>104</v>
      </c>
      <c r="D113" s="77" t="s">
        <v>359</v>
      </c>
      <c r="E113" s="78" t="s">
        <v>3543</v>
      </c>
      <c r="F113" s="79">
        <v>564.04999999999995</v>
      </c>
      <c r="G113" s="171">
        <f t="shared" si="2"/>
        <v>349.71099999999996</v>
      </c>
    </row>
    <row r="114" spans="1:7" x14ac:dyDescent="0.25">
      <c r="A114" s="170" t="s">
        <v>173</v>
      </c>
      <c r="B114" s="77" t="s">
        <v>7</v>
      </c>
      <c r="C114" s="77" t="s">
        <v>104</v>
      </c>
      <c r="D114" s="77" t="s">
        <v>359</v>
      </c>
      <c r="E114" s="78" t="s">
        <v>3543</v>
      </c>
      <c r="F114" s="79">
        <v>582.63</v>
      </c>
      <c r="G114" s="171">
        <f t="shared" si="2"/>
        <v>361.23059999999998</v>
      </c>
    </row>
    <row r="115" spans="1:7" x14ac:dyDescent="0.25">
      <c r="A115" s="170" t="s">
        <v>309</v>
      </c>
      <c r="B115" s="77" t="s">
        <v>44</v>
      </c>
      <c r="C115" s="77" t="s">
        <v>104</v>
      </c>
      <c r="D115" s="77" t="s">
        <v>359</v>
      </c>
      <c r="E115" s="78" t="s">
        <v>3543</v>
      </c>
      <c r="F115" s="79">
        <v>582.63</v>
      </c>
      <c r="G115" s="171">
        <f t="shared" si="2"/>
        <v>361.23059999999998</v>
      </c>
    </row>
    <row r="116" spans="1:7" x14ac:dyDescent="0.25">
      <c r="A116" s="170" t="s">
        <v>103</v>
      </c>
      <c r="B116" s="77" t="s">
        <v>7</v>
      </c>
      <c r="C116" s="77" t="s">
        <v>104</v>
      </c>
      <c r="D116" s="77" t="s">
        <v>359</v>
      </c>
      <c r="E116" s="78" t="s">
        <v>451</v>
      </c>
      <c r="F116" s="79">
        <v>593.84</v>
      </c>
      <c r="G116" s="171">
        <f t="shared" si="2"/>
        <v>368.18080000000003</v>
      </c>
    </row>
    <row r="117" spans="1:7" x14ac:dyDescent="0.25">
      <c r="A117" s="170" t="s">
        <v>310</v>
      </c>
      <c r="B117" s="77" t="s">
        <v>44</v>
      </c>
      <c r="C117" s="77" t="s">
        <v>104</v>
      </c>
      <c r="D117" s="77" t="s">
        <v>359</v>
      </c>
      <c r="E117" s="78" t="s">
        <v>451</v>
      </c>
      <c r="F117" s="79">
        <v>593.84</v>
      </c>
      <c r="G117" s="171">
        <f t="shared" si="2"/>
        <v>368.18080000000003</v>
      </c>
    </row>
    <row r="118" spans="1:7" x14ac:dyDescent="0.25">
      <c r="A118" s="170" t="s">
        <v>291</v>
      </c>
      <c r="B118" s="77" t="s">
        <v>122</v>
      </c>
      <c r="C118" s="77" t="s">
        <v>104</v>
      </c>
      <c r="D118" s="77" t="s">
        <v>359</v>
      </c>
      <c r="E118" s="78" t="s">
        <v>3543</v>
      </c>
      <c r="F118" s="79">
        <v>621.84</v>
      </c>
      <c r="G118" s="171">
        <f t="shared" si="2"/>
        <v>385.54079999999999</v>
      </c>
    </row>
    <row r="119" spans="1:7" x14ac:dyDescent="0.25">
      <c r="A119" s="170" t="s">
        <v>211</v>
      </c>
      <c r="B119" s="77" t="s">
        <v>17</v>
      </c>
      <c r="C119" s="77" t="s">
        <v>104</v>
      </c>
      <c r="D119" s="77" t="s">
        <v>359</v>
      </c>
      <c r="E119" s="78" t="s">
        <v>451</v>
      </c>
      <c r="F119" s="79">
        <v>633.04999999999995</v>
      </c>
      <c r="G119" s="171">
        <f t="shared" si="2"/>
        <v>392.49099999999999</v>
      </c>
    </row>
    <row r="120" spans="1:7" x14ac:dyDescent="0.25">
      <c r="A120" s="170" t="s">
        <v>292</v>
      </c>
      <c r="B120" s="77" t="s">
        <v>122</v>
      </c>
      <c r="C120" s="77" t="s">
        <v>104</v>
      </c>
      <c r="D120" s="77" t="s">
        <v>359</v>
      </c>
      <c r="E120" s="78" t="s">
        <v>451</v>
      </c>
      <c r="F120" s="79">
        <v>633.04999999999995</v>
      </c>
      <c r="G120" s="171">
        <f t="shared" si="2"/>
        <v>392.49099999999999</v>
      </c>
    </row>
    <row r="121" spans="1:7" x14ac:dyDescent="0.25">
      <c r="A121" s="170" t="s">
        <v>322</v>
      </c>
      <c r="B121" s="77" t="s">
        <v>21</v>
      </c>
      <c r="C121" s="77" t="s">
        <v>104</v>
      </c>
      <c r="D121" s="77" t="s">
        <v>359</v>
      </c>
      <c r="E121" s="78" t="s">
        <v>3541</v>
      </c>
      <c r="F121" s="79">
        <v>793.08</v>
      </c>
      <c r="G121" s="171">
        <f t="shared" si="2"/>
        <v>491.70960000000002</v>
      </c>
    </row>
    <row r="122" spans="1:7" x14ac:dyDescent="0.25">
      <c r="A122" s="170" t="s">
        <v>90</v>
      </c>
      <c r="B122" s="77" t="s">
        <v>21</v>
      </c>
      <c r="C122" s="77" t="s">
        <v>104</v>
      </c>
      <c r="D122" s="77" t="s">
        <v>359</v>
      </c>
      <c r="E122" s="78" t="s">
        <v>3541</v>
      </c>
      <c r="F122" s="79">
        <v>793.08</v>
      </c>
      <c r="G122" s="171">
        <f t="shared" si="2"/>
        <v>491.70960000000002</v>
      </c>
    </row>
    <row r="123" spans="1:7" x14ac:dyDescent="0.25">
      <c r="A123" s="170" t="s">
        <v>118</v>
      </c>
      <c r="B123" s="77" t="s">
        <v>17</v>
      </c>
      <c r="C123" s="77" t="s">
        <v>104</v>
      </c>
      <c r="D123" s="77" t="s">
        <v>359</v>
      </c>
      <c r="E123" s="78" t="s">
        <v>3543</v>
      </c>
      <c r="F123" s="79" t="s">
        <v>358</v>
      </c>
      <c r="G123" s="171">
        <v>382</v>
      </c>
    </row>
    <row r="124" spans="1:7" x14ac:dyDescent="0.25">
      <c r="A124" s="170" t="s">
        <v>117</v>
      </c>
      <c r="B124" s="77" t="s">
        <v>30</v>
      </c>
      <c r="C124" s="77" t="s">
        <v>104</v>
      </c>
      <c r="D124" s="77" t="s">
        <v>359</v>
      </c>
      <c r="E124" s="78" t="s">
        <v>451</v>
      </c>
      <c r="F124" s="79" t="s">
        <v>358</v>
      </c>
      <c r="G124" s="171">
        <v>449</v>
      </c>
    </row>
    <row r="125" spans="1:7" x14ac:dyDescent="0.25">
      <c r="A125" s="170" t="s">
        <v>174</v>
      </c>
      <c r="B125" s="77" t="s">
        <v>7</v>
      </c>
      <c r="C125" s="77" t="s">
        <v>389</v>
      </c>
      <c r="D125" s="77" t="s">
        <v>359</v>
      </c>
      <c r="E125" s="78" t="s">
        <v>3543</v>
      </c>
      <c r="F125" s="79">
        <v>594.52</v>
      </c>
      <c r="G125" s="171">
        <f t="shared" ref="G125:G134" si="3">F125*(1-$G$5)</f>
        <v>368.60239999999999</v>
      </c>
    </row>
    <row r="126" spans="1:7" x14ac:dyDescent="0.25">
      <c r="A126" s="170" t="s">
        <v>175</v>
      </c>
      <c r="B126" s="77" t="s">
        <v>7</v>
      </c>
      <c r="C126" s="77" t="s">
        <v>389</v>
      </c>
      <c r="D126" s="77" t="s">
        <v>359</v>
      </c>
      <c r="E126" s="78" t="s">
        <v>451</v>
      </c>
      <c r="F126" s="79">
        <v>606.65</v>
      </c>
      <c r="G126" s="171">
        <f t="shared" si="3"/>
        <v>376.12299999999999</v>
      </c>
    </row>
    <row r="127" spans="1:7" x14ac:dyDescent="0.25">
      <c r="A127" s="170" t="s">
        <v>311</v>
      </c>
      <c r="B127" s="77" t="s">
        <v>44</v>
      </c>
      <c r="C127" s="77" t="s">
        <v>389</v>
      </c>
      <c r="D127" s="77" t="s">
        <v>359</v>
      </c>
      <c r="E127" s="78" t="s">
        <v>3543</v>
      </c>
      <c r="F127" s="79">
        <v>612.39</v>
      </c>
      <c r="G127" s="171">
        <f t="shared" si="3"/>
        <v>379.68180000000001</v>
      </c>
    </row>
    <row r="128" spans="1:7" x14ac:dyDescent="0.25">
      <c r="A128" s="170" t="s">
        <v>312</v>
      </c>
      <c r="B128" s="77" t="s">
        <v>44</v>
      </c>
      <c r="C128" s="77" t="s">
        <v>389</v>
      </c>
      <c r="D128" s="77" t="s">
        <v>359</v>
      </c>
      <c r="E128" s="78" t="s">
        <v>451</v>
      </c>
      <c r="F128" s="79">
        <v>624.89</v>
      </c>
      <c r="G128" s="171">
        <f t="shared" si="3"/>
        <v>387.43180000000001</v>
      </c>
    </row>
    <row r="129" spans="1:7" x14ac:dyDescent="0.25">
      <c r="A129" s="170" t="s">
        <v>176</v>
      </c>
      <c r="B129" s="77" t="s">
        <v>7</v>
      </c>
      <c r="C129" s="77" t="s">
        <v>177</v>
      </c>
      <c r="D129" s="77" t="s">
        <v>359</v>
      </c>
      <c r="E129" s="78" t="s">
        <v>451</v>
      </c>
      <c r="F129" s="79">
        <v>640.41999999999996</v>
      </c>
      <c r="G129" s="171">
        <f t="shared" si="3"/>
        <v>397.06039999999996</v>
      </c>
    </row>
    <row r="130" spans="1:7" x14ac:dyDescent="0.25">
      <c r="A130" s="170" t="s">
        <v>178</v>
      </c>
      <c r="B130" s="77" t="s">
        <v>7</v>
      </c>
      <c r="C130" s="77" t="s">
        <v>390</v>
      </c>
      <c r="D130" s="77" t="s">
        <v>359</v>
      </c>
      <c r="E130" s="78" t="s">
        <v>451</v>
      </c>
      <c r="F130" s="79">
        <v>623.53</v>
      </c>
      <c r="G130" s="171">
        <f t="shared" si="3"/>
        <v>386.58859999999999</v>
      </c>
    </row>
    <row r="131" spans="1:7" x14ac:dyDescent="0.25">
      <c r="A131" s="170" t="s">
        <v>212</v>
      </c>
      <c r="B131" s="77" t="s">
        <v>17</v>
      </c>
      <c r="C131" s="77" t="s">
        <v>390</v>
      </c>
      <c r="D131" s="77" t="s">
        <v>359</v>
      </c>
      <c r="E131" s="78" t="s">
        <v>451</v>
      </c>
      <c r="F131" s="79">
        <v>664.06</v>
      </c>
      <c r="G131" s="171">
        <f t="shared" si="3"/>
        <v>411.71719999999999</v>
      </c>
    </row>
    <row r="132" spans="1:7" x14ac:dyDescent="0.25">
      <c r="A132" s="170" t="s">
        <v>323</v>
      </c>
      <c r="B132" s="77" t="s">
        <v>21</v>
      </c>
      <c r="C132" s="77" t="s">
        <v>390</v>
      </c>
      <c r="D132" s="77" t="s">
        <v>359</v>
      </c>
      <c r="E132" s="78" t="s">
        <v>3541</v>
      </c>
      <c r="F132" s="79">
        <v>772</v>
      </c>
      <c r="G132" s="171">
        <f t="shared" si="3"/>
        <v>478.64</v>
      </c>
    </row>
    <row r="133" spans="1:7" x14ac:dyDescent="0.25">
      <c r="A133" s="170" t="s">
        <v>354</v>
      </c>
      <c r="B133" s="77" t="s">
        <v>44</v>
      </c>
      <c r="C133" s="77" t="s">
        <v>371</v>
      </c>
      <c r="D133" s="77" t="s">
        <v>360</v>
      </c>
      <c r="E133" s="78" t="s">
        <v>451</v>
      </c>
      <c r="F133" s="79">
        <v>542.29999999999995</v>
      </c>
      <c r="G133" s="171">
        <f t="shared" si="3"/>
        <v>336.22599999999994</v>
      </c>
    </row>
    <row r="134" spans="1:7" x14ac:dyDescent="0.25">
      <c r="A134" s="170" t="s">
        <v>350</v>
      </c>
      <c r="B134" s="77" t="s">
        <v>122</v>
      </c>
      <c r="C134" s="77" t="s">
        <v>371</v>
      </c>
      <c r="D134" s="77" t="s">
        <v>360</v>
      </c>
      <c r="E134" s="78" t="s">
        <v>451</v>
      </c>
      <c r="F134" s="79">
        <v>578.42999999999995</v>
      </c>
      <c r="G134" s="171">
        <f t="shared" si="3"/>
        <v>358.62659999999994</v>
      </c>
    </row>
    <row r="135" spans="1:7" x14ac:dyDescent="0.25">
      <c r="A135" s="170" t="s">
        <v>123</v>
      </c>
      <c r="B135" s="77" t="s">
        <v>7</v>
      </c>
      <c r="C135" s="77" t="s">
        <v>371</v>
      </c>
      <c r="D135" s="77" t="s">
        <v>360</v>
      </c>
      <c r="E135" s="78" t="s">
        <v>451</v>
      </c>
      <c r="F135" s="79" t="s">
        <v>358</v>
      </c>
      <c r="G135" s="171">
        <v>319</v>
      </c>
    </row>
    <row r="136" spans="1:7" x14ac:dyDescent="0.25">
      <c r="A136" s="170" t="s">
        <v>127</v>
      </c>
      <c r="B136" s="77" t="s">
        <v>17</v>
      </c>
      <c r="C136" s="77" t="s">
        <v>371</v>
      </c>
      <c r="D136" s="77" t="s">
        <v>360</v>
      </c>
      <c r="E136" s="78" t="s">
        <v>451</v>
      </c>
      <c r="F136" s="79" t="s">
        <v>358</v>
      </c>
      <c r="G136" s="171">
        <v>339</v>
      </c>
    </row>
    <row r="137" spans="1:7" x14ac:dyDescent="0.25">
      <c r="A137" s="170" t="s">
        <v>179</v>
      </c>
      <c r="B137" s="77" t="s">
        <v>7</v>
      </c>
      <c r="C137" s="77" t="s">
        <v>180</v>
      </c>
      <c r="D137" s="77" t="s">
        <v>359</v>
      </c>
      <c r="E137" s="78" t="s">
        <v>451</v>
      </c>
      <c r="F137" s="79">
        <v>569.85</v>
      </c>
      <c r="G137" s="171">
        <f>F137*(1-$G$5)</f>
        <v>353.30700000000002</v>
      </c>
    </row>
    <row r="138" spans="1:7" x14ac:dyDescent="0.25">
      <c r="A138" s="170" t="s">
        <v>223</v>
      </c>
      <c r="B138" s="77" t="s">
        <v>30</v>
      </c>
      <c r="C138" s="77" t="s">
        <v>180</v>
      </c>
      <c r="D138" s="77" t="s">
        <v>359</v>
      </c>
      <c r="E138" s="78" t="s">
        <v>451</v>
      </c>
      <c r="F138" s="79">
        <v>755.96</v>
      </c>
      <c r="G138" s="171">
        <f>F138*(1-$G$5)</f>
        <v>468.6952</v>
      </c>
    </row>
    <row r="139" spans="1:7" x14ac:dyDescent="0.25">
      <c r="A139" s="170" t="s">
        <v>213</v>
      </c>
      <c r="B139" s="77" t="s">
        <v>17</v>
      </c>
      <c r="C139" s="77" t="s">
        <v>76</v>
      </c>
      <c r="D139" s="77" t="s">
        <v>359</v>
      </c>
      <c r="E139" s="78" t="s">
        <v>451</v>
      </c>
      <c r="F139" s="79">
        <v>627.20000000000005</v>
      </c>
      <c r="G139" s="171">
        <f>F139*(1-$G$5)</f>
        <v>388.86400000000003</v>
      </c>
    </row>
    <row r="140" spans="1:7" x14ac:dyDescent="0.25">
      <c r="A140" s="170" t="s">
        <v>75</v>
      </c>
      <c r="B140" s="77" t="s">
        <v>21</v>
      </c>
      <c r="C140" s="77" t="s">
        <v>76</v>
      </c>
      <c r="D140" s="77" t="s">
        <v>359</v>
      </c>
      <c r="E140" s="78" t="s">
        <v>3541</v>
      </c>
      <c r="F140" s="79">
        <v>770.4</v>
      </c>
      <c r="G140" s="171">
        <f>F140*(1-$G$5)</f>
        <v>477.64799999999997</v>
      </c>
    </row>
    <row r="141" spans="1:7" x14ac:dyDescent="0.25">
      <c r="A141" s="170" t="s">
        <v>112</v>
      </c>
      <c r="B141" s="77" t="s">
        <v>7</v>
      </c>
      <c r="C141" s="77" t="s">
        <v>76</v>
      </c>
      <c r="D141" s="77" t="s">
        <v>359</v>
      </c>
      <c r="E141" s="78" t="s">
        <v>451</v>
      </c>
      <c r="F141" s="79" t="s">
        <v>358</v>
      </c>
      <c r="G141" s="171">
        <v>362</v>
      </c>
    </row>
    <row r="142" spans="1:7" x14ac:dyDescent="0.25">
      <c r="A142" s="170" t="s">
        <v>141</v>
      </c>
      <c r="B142" s="77" t="s">
        <v>142</v>
      </c>
      <c r="C142" s="77" t="s">
        <v>76</v>
      </c>
      <c r="D142" s="77" t="s">
        <v>359</v>
      </c>
      <c r="E142" s="78" t="s">
        <v>451</v>
      </c>
      <c r="F142" s="79" t="s">
        <v>358</v>
      </c>
      <c r="G142" s="171">
        <v>415</v>
      </c>
    </row>
    <row r="143" spans="1:7" x14ac:dyDescent="0.25">
      <c r="A143" s="170" t="s">
        <v>105</v>
      </c>
      <c r="B143" s="77" t="s">
        <v>30</v>
      </c>
      <c r="C143" s="77" t="s">
        <v>76</v>
      </c>
      <c r="D143" s="77" t="s">
        <v>359</v>
      </c>
      <c r="E143" s="78" t="s">
        <v>451</v>
      </c>
      <c r="F143" s="79" t="s">
        <v>358</v>
      </c>
      <c r="G143" s="171">
        <v>402</v>
      </c>
    </row>
    <row r="144" spans="1:7" x14ac:dyDescent="0.25">
      <c r="A144" s="170" t="s">
        <v>266</v>
      </c>
      <c r="B144" s="77" t="s">
        <v>267</v>
      </c>
      <c r="C144" s="77" t="s">
        <v>268</v>
      </c>
      <c r="D144" s="77" t="s">
        <v>359</v>
      </c>
      <c r="E144" s="78" t="s">
        <v>3543</v>
      </c>
      <c r="F144" s="79">
        <v>570.74</v>
      </c>
      <c r="G144" s="171">
        <f t="shared" ref="G144:G167" si="4">F144*(1-$G$5)</f>
        <v>353.85880000000003</v>
      </c>
    </row>
    <row r="145" spans="1:7" x14ac:dyDescent="0.25">
      <c r="A145" s="170" t="s">
        <v>181</v>
      </c>
      <c r="B145" s="77" t="s">
        <v>7</v>
      </c>
      <c r="C145" s="77" t="s">
        <v>393</v>
      </c>
      <c r="D145" s="77" t="s">
        <v>359</v>
      </c>
      <c r="E145" s="78" t="s">
        <v>3543</v>
      </c>
      <c r="F145" s="79">
        <v>570.74</v>
      </c>
      <c r="G145" s="171">
        <f t="shared" si="4"/>
        <v>353.85880000000003</v>
      </c>
    </row>
    <row r="146" spans="1:7" x14ac:dyDescent="0.25">
      <c r="A146" s="170" t="s">
        <v>257</v>
      </c>
      <c r="B146" s="77" t="s">
        <v>43</v>
      </c>
      <c r="C146" s="77" t="s">
        <v>393</v>
      </c>
      <c r="D146" s="77" t="s">
        <v>359</v>
      </c>
      <c r="E146" s="78" t="s">
        <v>3543</v>
      </c>
      <c r="F146" s="79">
        <v>570.74</v>
      </c>
      <c r="G146" s="171">
        <f t="shared" si="4"/>
        <v>353.85880000000003</v>
      </c>
    </row>
    <row r="147" spans="1:7" x14ac:dyDescent="0.25">
      <c r="A147" s="170" t="s">
        <v>182</v>
      </c>
      <c r="B147" s="77" t="s">
        <v>7</v>
      </c>
      <c r="C147" s="77" t="s">
        <v>393</v>
      </c>
      <c r="D147" s="77" t="s">
        <v>359</v>
      </c>
      <c r="E147" s="78" t="s">
        <v>451</v>
      </c>
      <c r="F147" s="79">
        <v>581.72</v>
      </c>
      <c r="G147" s="171">
        <f t="shared" si="4"/>
        <v>360.66640000000001</v>
      </c>
    </row>
    <row r="148" spans="1:7" x14ac:dyDescent="0.25">
      <c r="A148" s="170" t="s">
        <v>258</v>
      </c>
      <c r="B148" s="77" t="s">
        <v>43</v>
      </c>
      <c r="C148" s="77" t="s">
        <v>393</v>
      </c>
      <c r="D148" s="77" t="s">
        <v>359</v>
      </c>
      <c r="E148" s="78" t="s">
        <v>451</v>
      </c>
      <c r="F148" s="79">
        <v>581.72</v>
      </c>
      <c r="G148" s="171">
        <f t="shared" si="4"/>
        <v>360.66640000000001</v>
      </c>
    </row>
    <row r="149" spans="1:7" x14ac:dyDescent="0.25">
      <c r="A149" s="170" t="s">
        <v>214</v>
      </c>
      <c r="B149" s="77" t="s">
        <v>17</v>
      </c>
      <c r="C149" s="77" t="s">
        <v>393</v>
      </c>
      <c r="D149" s="77" t="s">
        <v>359</v>
      </c>
      <c r="E149" s="78" t="s">
        <v>3543</v>
      </c>
      <c r="F149" s="79">
        <v>609.15</v>
      </c>
      <c r="G149" s="171">
        <f t="shared" si="4"/>
        <v>377.673</v>
      </c>
    </row>
    <row r="150" spans="1:7" x14ac:dyDescent="0.25">
      <c r="A150" s="170" t="s">
        <v>293</v>
      </c>
      <c r="B150" s="77" t="s">
        <v>122</v>
      </c>
      <c r="C150" s="77" t="s">
        <v>393</v>
      </c>
      <c r="D150" s="77" t="s">
        <v>359</v>
      </c>
      <c r="E150" s="78" t="s">
        <v>3543</v>
      </c>
      <c r="F150" s="79">
        <v>609.15</v>
      </c>
      <c r="G150" s="171">
        <f t="shared" si="4"/>
        <v>377.673</v>
      </c>
    </row>
    <row r="151" spans="1:7" x14ac:dyDescent="0.25">
      <c r="A151" s="170" t="s">
        <v>215</v>
      </c>
      <c r="B151" s="77" t="s">
        <v>17</v>
      </c>
      <c r="C151" s="77" t="s">
        <v>393</v>
      </c>
      <c r="D151" s="77" t="s">
        <v>359</v>
      </c>
      <c r="E151" s="78" t="s">
        <v>451</v>
      </c>
      <c r="F151" s="79">
        <v>620.13</v>
      </c>
      <c r="G151" s="171">
        <f t="shared" si="4"/>
        <v>384.48059999999998</v>
      </c>
    </row>
    <row r="152" spans="1:7" x14ac:dyDescent="0.25">
      <c r="A152" s="170" t="s">
        <v>294</v>
      </c>
      <c r="B152" s="77" t="s">
        <v>122</v>
      </c>
      <c r="C152" s="77" t="s">
        <v>393</v>
      </c>
      <c r="D152" s="77" t="s">
        <v>359</v>
      </c>
      <c r="E152" s="78" t="s">
        <v>451</v>
      </c>
      <c r="F152" s="79">
        <v>620.13</v>
      </c>
      <c r="G152" s="171">
        <f t="shared" si="4"/>
        <v>384.48059999999998</v>
      </c>
    </row>
    <row r="153" spans="1:7" x14ac:dyDescent="0.25">
      <c r="A153" s="170" t="s">
        <v>304</v>
      </c>
      <c r="B153" s="77" t="s">
        <v>39</v>
      </c>
      <c r="C153" s="77" t="s">
        <v>393</v>
      </c>
      <c r="D153" s="77" t="s">
        <v>359</v>
      </c>
      <c r="E153" s="78" t="s">
        <v>3542</v>
      </c>
      <c r="F153" s="79">
        <v>653.61</v>
      </c>
      <c r="G153" s="171">
        <f t="shared" si="4"/>
        <v>405.23820000000001</v>
      </c>
    </row>
    <row r="154" spans="1:7" x14ac:dyDescent="0.25">
      <c r="A154" s="170" t="s">
        <v>324</v>
      </c>
      <c r="B154" s="77" t="s">
        <v>21</v>
      </c>
      <c r="C154" s="77" t="s">
        <v>391</v>
      </c>
      <c r="D154" s="77" t="s">
        <v>359</v>
      </c>
      <c r="E154" s="78" t="s">
        <v>3542</v>
      </c>
      <c r="F154" s="79">
        <v>775</v>
      </c>
      <c r="G154" s="171">
        <f t="shared" si="4"/>
        <v>480.5</v>
      </c>
    </row>
    <row r="155" spans="1:7" x14ac:dyDescent="0.25">
      <c r="A155" s="170" t="s">
        <v>325</v>
      </c>
      <c r="B155" s="77" t="s">
        <v>21</v>
      </c>
      <c r="C155" s="77" t="s">
        <v>392</v>
      </c>
      <c r="D155" s="77" t="s">
        <v>359</v>
      </c>
      <c r="E155" s="78" t="s">
        <v>3541</v>
      </c>
      <c r="F155" s="79">
        <v>815</v>
      </c>
      <c r="G155" s="171">
        <f t="shared" si="4"/>
        <v>505.3</v>
      </c>
    </row>
    <row r="156" spans="1:7" x14ac:dyDescent="0.25">
      <c r="A156" s="170" t="s">
        <v>38</v>
      </c>
      <c r="B156" s="77" t="s">
        <v>39</v>
      </c>
      <c r="C156" s="77" t="s">
        <v>400</v>
      </c>
      <c r="D156" s="77" t="s">
        <v>359</v>
      </c>
      <c r="E156" s="78" t="s">
        <v>3542</v>
      </c>
      <c r="F156" s="79">
        <v>653.61</v>
      </c>
      <c r="G156" s="171">
        <f t="shared" si="4"/>
        <v>405.23820000000001</v>
      </c>
    </row>
    <row r="157" spans="1:7" x14ac:dyDescent="0.25">
      <c r="A157" s="170" t="s">
        <v>183</v>
      </c>
      <c r="B157" s="77" t="s">
        <v>7</v>
      </c>
      <c r="C157" s="77" t="s">
        <v>394</v>
      </c>
      <c r="D157" s="77" t="s">
        <v>359</v>
      </c>
      <c r="E157" s="78" t="s">
        <v>3543</v>
      </c>
      <c r="F157" s="79">
        <v>570.74</v>
      </c>
      <c r="G157" s="171">
        <f t="shared" si="4"/>
        <v>353.85880000000003</v>
      </c>
    </row>
    <row r="158" spans="1:7" x14ac:dyDescent="0.25">
      <c r="A158" s="170" t="s">
        <v>259</v>
      </c>
      <c r="B158" s="77" t="s">
        <v>43</v>
      </c>
      <c r="C158" s="77" t="s">
        <v>394</v>
      </c>
      <c r="D158" s="77" t="s">
        <v>359</v>
      </c>
      <c r="E158" s="78" t="s">
        <v>3543</v>
      </c>
      <c r="F158" s="79">
        <v>570.74</v>
      </c>
      <c r="G158" s="171">
        <f t="shared" si="4"/>
        <v>353.85880000000003</v>
      </c>
    </row>
    <row r="159" spans="1:7" x14ac:dyDescent="0.25">
      <c r="A159" s="170" t="s">
        <v>184</v>
      </c>
      <c r="B159" s="77" t="s">
        <v>7</v>
      </c>
      <c r="C159" s="77" t="s">
        <v>394</v>
      </c>
      <c r="D159" s="77" t="s">
        <v>359</v>
      </c>
      <c r="E159" s="78" t="s">
        <v>451</v>
      </c>
      <c r="F159" s="79">
        <v>581.72</v>
      </c>
      <c r="G159" s="171">
        <f t="shared" si="4"/>
        <v>360.66640000000001</v>
      </c>
    </row>
    <row r="160" spans="1:7" x14ac:dyDescent="0.25">
      <c r="A160" s="170" t="s">
        <v>260</v>
      </c>
      <c r="B160" s="77" t="s">
        <v>43</v>
      </c>
      <c r="C160" s="77" t="s">
        <v>394</v>
      </c>
      <c r="D160" s="77" t="s">
        <v>359</v>
      </c>
      <c r="E160" s="78" t="s">
        <v>451</v>
      </c>
      <c r="F160" s="79">
        <v>581.72</v>
      </c>
      <c r="G160" s="171">
        <f t="shared" si="4"/>
        <v>360.66640000000001</v>
      </c>
    </row>
    <row r="161" spans="1:7" x14ac:dyDescent="0.25">
      <c r="A161" s="170" t="s">
        <v>216</v>
      </c>
      <c r="B161" s="77" t="s">
        <v>17</v>
      </c>
      <c r="C161" s="77" t="s">
        <v>394</v>
      </c>
      <c r="D161" s="77" t="s">
        <v>359</v>
      </c>
      <c r="E161" s="78" t="s">
        <v>3543</v>
      </c>
      <c r="F161" s="79">
        <v>609.15</v>
      </c>
      <c r="G161" s="171">
        <f t="shared" si="4"/>
        <v>377.673</v>
      </c>
    </row>
    <row r="162" spans="1:7" x14ac:dyDescent="0.25">
      <c r="A162" s="170" t="s">
        <v>295</v>
      </c>
      <c r="B162" s="77" t="s">
        <v>122</v>
      </c>
      <c r="C162" s="77" t="s">
        <v>394</v>
      </c>
      <c r="D162" s="77" t="s">
        <v>359</v>
      </c>
      <c r="E162" s="78" t="s">
        <v>3543</v>
      </c>
      <c r="F162" s="79">
        <v>609.15</v>
      </c>
      <c r="G162" s="171">
        <f t="shared" si="4"/>
        <v>377.673</v>
      </c>
    </row>
    <row r="163" spans="1:7" x14ac:dyDescent="0.25">
      <c r="A163" s="170" t="s">
        <v>70</v>
      </c>
      <c r="B163" s="77" t="s">
        <v>17</v>
      </c>
      <c r="C163" s="77" t="s">
        <v>394</v>
      </c>
      <c r="D163" s="77" t="s">
        <v>359</v>
      </c>
      <c r="E163" s="78" t="s">
        <v>451</v>
      </c>
      <c r="F163" s="79">
        <v>620.13</v>
      </c>
      <c r="G163" s="171">
        <f t="shared" si="4"/>
        <v>384.48059999999998</v>
      </c>
    </row>
    <row r="164" spans="1:7" x14ac:dyDescent="0.25">
      <c r="A164" s="170" t="s">
        <v>296</v>
      </c>
      <c r="B164" s="77" t="s">
        <v>122</v>
      </c>
      <c r="C164" s="77" t="s">
        <v>394</v>
      </c>
      <c r="D164" s="77" t="s">
        <v>359</v>
      </c>
      <c r="E164" s="78" t="s">
        <v>451</v>
      </c>
      <c r="F164" s="79">
        <v>620.13</v>
      </c>
      <c r="G164" s="171">
        <f t="shared" si="4"/>
        <v>384.48059999999998</v>
      </c>
    </row>
    <row r="165" spans="1:7" x14ac:dyDescent="0.25">
      <c r="A165" s="170" t="s">
        <v>339</v>
      </c>
      <c r="B165" s="77" t="s">
        <v>340</v>
      </c>
      <c r="C165" s="77" t="s">
        <v>13</v>
      </c>
      <c r="D165" s="77" t="s">
        <v>359</v>
      </c>
      <c r="E165" s="78" t="s">
        <v>3544</v>
      </c>
      <c r="F165" s="79">
        <v>455.03</v>
      </c>
      <c r="G165" s="171">
        <f t="shared" si="4"/>
        <v>282.11859999999996</v>
      </c>
    </row>
    <row r="166" spans="1:7" x14ac:dyDescent="0.25">
      <c r="A166" s="170" t="s">
        <v>185</v>
      </c>
      <c r="B166" s="77" t="s">
        <v>7</v>
      </c>
      <c r="C166" s="77" t="s">
        <v>13</v>
      </c>
      <c r="D166" s="77" t="s">
        <v>359</v>
      </c>
      <c r="E166" s="78" t="s">
        <v>451</v>
      </c>
      <c r="F166" s="79">
        <v>570.08000000000004</v>
      </c>
      <c r="G166" s="171">
        <f t="shared" si="4"/>
        <v>353.44960000000003</v>
      </c>
    </row>
    <row r="167" spans="1:7" x14ac:dyDescent="0.25">
      <c r="A167" s="170" t="s">
        <v>217</v>
      </c>
      <c r="B167" s="77" t="s">
        <v>17</v>
      </c>
      <c r="C167" s="77" t="s">
        <v>13</v>
      </c>
      <c r="D167" s="77" t="s">
        <v>359</v>
      </c>
      <c r="E167" s="78" t="s">
        <v>451</v>
      </c>
      <c r="F167" s="79">
        <v>596.97</v>
      </c>
      <c r="G167" s="171">
        <f t="shared" si="4"/>
        <v>370.12139999999999</v>
      </c>
    </row>
    <row r="168" spans="1:7" x14ac:dyDescent="0.25">
      <c r="A168" s="170" t="s">
        <v>11</v>
      </c>
      <c r="B168" s="77" t="s">
        <v>12</v>
      </c>
      <c r="C168" s="77" t="s">
        <v>13</v>
      </c>
      <c r="D168" s="77" t="s">
        <v>359</v>
      </c>
      <c r="E168" s="78" t="s">
        <v>3543</v>
      </c>
      <c r="F168" s="79" t="s">
        <v>358</v>
      </c>
      <c r="G168" s="171">
        <v>190</v>
      </c>
    </row>
    <row r="169" spans="1:7" x14ac:dyDescent="0.25">
      <c r="A169" s="170" t="s">
        <v>77</v>
      </c>
      <c r="B169" s="77" t="s">
        <v>12</v>
      </c>
      <c r="C169" s="77" t="s">
        <v>78</v>
      </c>
      <c r="D169" s="77" t="s">
        <v>359</v>
      </c>
      <c r="E169" s="78" t="s">
        <v>3543</v>
      </c>
      <c r="F169" s="79">
        <v>395.13</v>
      </c>
      <c r="G169" s="171">
        <f t="shared" ref="G169:G175" si="5">F169*(1-$G$5)</f>
        <v>244.98059999999998</v>
      </c>
    </row>
    <row r="170" spans="1:7" x14ac:dyDescent="0.25">
      <c r="A170" s="170" t="s">
        <v>229</v>
      </c>
      <c r="B170" s="77" t="s">
        <v>10</v>
      </c>
      <c r="C170" s="77" t="s">
        <v>78</v>
      </c>
      <c r="D170" s="77" t="s">
        <v>359</v>
      </c>
      <c r="E170" s="78" t="s">
        <v>451</v>
      </c>
      <c r="F170" s="79">
        <v>425.6</v>
      </c>
      <c r="G170" s="171">
        <f t="shared" si="5"/>
        <v>263.87200000000001</v>
      </c>
    </row>
    <row r="171" spans="1:7" x14ac:dyDescent="0.25">
      <c r="A171" s="170" t="s">
        <v>238</v>
      </c>
      <c r="B171" s="77" t="s">
        <v>34</v>
      </c>
      <c r="C171" s="77" t="s">
        <v>78</v>
      </c>
      <c r="D171" s="77" t="s">
        <v>359</v>
      </c>
      <c r="E171" s="78" t="s">
        <v>451</v>
      </c>
      <c r="F171" s="79">
        <v>473.27</v>
      </c>
      <c r="G171" s="171">
        <f t="shared" si="5"/>
        <v>293.42739999999998</v>
      </c>
    </row>
    <row r="172" spans="1:7" x14ac:dyDescent="0.25">
      <c r="A172" s="170" t="s">
        <v>248</v>
      </c>
      <c r="B172" s="77" t="s">
        <v>41</v>
      </c>
      <c r="C172" s="77" t="s">
        <v>78</v>
      </c>
      <c r="D172" s="77" t="s">
        <v>359</v>
      </c>
      <c r="E172" s="78" t="s">
        <v>3542</v>
      </c>
      <c r="F172" s="79">
        <v>532.22</v>
      </c>
      <c r="G172" s="171">
        <f t="shared" si="5"/>
        <v>329.97640000000001</v>
      </c>
    </row>
    <row r="173" spans="1:7" x14ac:dyDescent="0.25">
      <c r="A173" s="170" t="s">
        <v>272</v>
      </c>
      <c r="B173" s="77" t="s">
        <v>270</v>
      </c>
      <c r="C173" s="77" t="s">
        <v>78</v>
      </c>
      <c r="D173" s="77" t="s">
        <v>359</v>
      </c>
      <c r="E173" s="78" t="s">
        <v>451</v>
      </c>
      <c r="F173" s="79">
        <v>545</v>
      </c>
      <c r="G173" s="171">
        <f t="shared" si="5"/>
        <v>337.9</v>
      </c>
    </row>
    <row r="174" spans="1:7" x14ac:dyDescent="0.25">
      <c r="A174" s="170" t="s">
        <v>273</v>
      </c>
      <c r="B174" s="77" t="s">
        <v>270</v>
      </c>
      <c r="C174" s="77" t="s">
        <v>78</v>
      </c>
      <c r="D174" s="77" t="s">
        <v>359</v>
      </c>
      <c r="E174" s="78" t="s">
        <v>451</v>
      </c>
      <c r="F174" s="79">
        <v>545</v>
      </c>
      <c r="G174" s="171">
        <f t="shared" si="5"/>
        <v>337.9</v>
      </c>
    </row>
    <row r="175" spans="1:7" x14ac:dyDescent="0.25">
      <c r="A175" s="170" t="s">
        <v>326</v>
      </c>
      <c r="B175" s="77" t="s">
        <v>21</v>
      </c>
      <c r="C175" s="77" t="s">
        <v>78</v>
      </c>
      <c r="D175" s="77" t="s">
        <v>359</v>
      </c>
      <c r="E175" s="78" t="s">
        <v>3542</v>
      </c>
      <c r="F175" s="79">
        <v>681.53</v>
      </c>
      <c r="G175" s="171">
        <f t="shared" si="5"/>
        <v>422.54859999999996</v>
      </c>
    </row>
    <row r="176" spans="1:7" x14ac:dyDescent="0.25">
      <c r="A176" s="170" t="s">
        <v>114</v>
      </c>
      <c r="B176" s="77" t="s">
        <v>10</v>
      </c>
      <c r="C176" s="77" t="s">
        <v>78</v>
      </c>
      <c r="D176" s="77" t="s">
        <v>359</v>
      </c>
      <c r="E176" s="78" t="s">
        <v>451</v>
      </c>
      <c r="F176" s="79" t="s">
        <v>358</v>
      </c>
      <c r="G176" s="171">
        <v>215</v>
      </c>
    </row>
    <row r="177" spans="1:7" x14ac:dyDescent="0.25">
      <c r="A177" s="170" t="s">
        <v>137</v>
      </c>
      <c r="B177" s="77" t="s">
        <v>10</v>
      </c>
      <c r="C177" s="77" t="s">
        <v>78</v>
      </c>
      <c r="D177" s="77" t="s">
        <v>359</v>
      </c>
      <c r="E177" s="78" t="s">
        <v>451</v>
      </c>
      <c r="F177" s="79" t="s">
        <v>358</v>
      </c>
      <c r="G177" s="171">
        <v>215</v>
      </c>
    </row>
    <row r="178" spans="1:7" x14ac:dyDescent="0.25">
      <c r="A178" s="170" t="s">
        <v>261</v>
      </c>
      <c r="B178" s="77" t="s">
        <v>43</v>
      </c>
      <c r="C178" s="77" t="s">
        <v>8</v>
      </c>
      <c r="D178" s="77" t="s">
        <v>359</v>
      </c>
      <c r="E178" s="78" t="s">
        <v>3543</v>
      </c>
      <c r="F178" s="79">
        <v>559.32000000000005</v>
      </c>
      <c r="G178" s="171">
        <f>F178*(1-$G$5)</f>
        <v>346.77840000000003</v>
      </c>
    </row>
    <row r="179" spans="1:7" x14ac:dyDescent="0.25">
      <c r="A179" s="170" t="s">
        <v>42</v>
      </c>
      <c r="B179" s="77" t="s">
        <v>43</v>
      </c>
      <c r="C179" s="77" t="s">
        <v>8</v>
      </c>
      <c r="D179" s="77" t="s">
        <v>359</v>
      </c>
      <c r="E179" s="78" t="s">
        <v>451</v>
      </c>
      <c r="F179" s="79">
        <v>570.08000000000004</v>
      </c>
      <c r="G179" s="171">
        <f>F179*(1-$G$5)</f>
        <v>353.44960000000003</v>
      </c>
    </row>
    <row r="180" spans="1:7" x14ac:dyDescent="0.25">
      <c r="A180" s="170" t="s">
        <v>297</v>
      </c>
      <c r="B180" s="77" t="s">
        <v>122</v>
      </c>
      <c r="C180" s="77" t="s">
        <v>8</v>
      </c>
      <c r="D180" s="77" t="s">
        <v>359</v>
      </c>
      <c r="E180" s="78" t="s">
        <v>3543</v>
      </c>
      <c r="F180" s="79">
        <v>586.22</v>
      </c>
      <c r="G180" s="171">
        <f>F180*(1-$G$5)</f>
        <v>363.45640000000003</v>
      </c>
    </row>
    <row r="181" spans="1:7" x14ac:dyDescent="0.25">
      <c r="A181" s="170" t="s">
        <v>298</v>
      </c>
      <c r="B181" s="77" t="s">
        <v>122</v>
      </c>
      <c r="C181" s="77" t="s">
        <v>8</v>
      </c>
      <c r="D181" s="77" t="s">
        <v>359</v>
      </c>
      <c r="E181" s="78" t="s">
        <v>451</v>
      </c>
      <c r="F181" s="79">
        <v>596.97</v>
      </c>
      <c r="G181" s="171">
        <f>F181*(1-$G$5)</f>
        <v>370.12139999999999</v>
      </c>
    </row>
    <row r="182" spans="1:7" x14ac:dyDescent="0.25">
      <c r="A182" s="170" t="s">
        <v>6</v>
      </c>
      <c r="B182" s="77" t="s">
        <v>7</v>
      </c>
      <c r="C182" s="77" t="s">
        <v>8</v>
      </c>
      <c r="D182" s="77" t="s">
        <v>359</v>
      </c>
      <c r="E182" s="78" t="s">
        <v>451</v>
      </c>
      <c r="F182" s="79" t="s">
        <v>358</v>
      </c>
      <c r="G182" s="171">
        <v>339</v>
      </c>
    </row>
    <row r="183" spans="1:7" x14ac:dyDescent="0.25">
      <c r="A183" s="170" t="s">
        <v>218</v>
      </c>
      <c r="B183" s="77" t="s">
        <v>17</v>
      </c>
      <c r="C183" s="77" t="s">
        <v>8</v>
      </c>
      <c r="D183" s="77" t="s">
        <v>359</v>
      </c>
      <c r="E183" s="78" t="s">
        <v>3543</v>
      </c>
      <c r="F183" s="79" t="s">
        <v>358</v>
      </c>
      <c r="G183" s="171">
        <v>360</v>
      </c>
    </row>
    <row r="184" spans="1:7" x14ac:dyDescent="0.25">
      <c r="A184" s="170" t="s">
        <v>62</v>
      </c>
      <c r="B184" s="77" t="s">
        <v>17</v>
      </c>
      <c r="C184" s="77" t="s">
        <v>8</v>
      </c>
      <c r="D184" s="77" t="s">
        <v>359</v>
      </c>
      <c r="E184" s="78" t="s">
        <v>451</v>
      </c>
      <c r="F184" s="79" t="s">
        <v>358</v>
      </c>
      <c r="G184" s="171">
        <v>365</v>
      </c>
    </row>
    <row r="185" spans="1:7" x14ac:dyDescent="0.25">
      <c r="A185" s="170" t="s">
        <v>113</v>
      </c>
      <c r="B185" s="77" t="s">
        <v>7</v>
      </c>
      <c r="C185" s="77" t="s">
        <v>8</v>
      </c>
      <c r="D185" s="77" t="s">
        <v>359</v>
      </c>
      <c r="E185" s="78" t="s">
        <v>3543</v>
      </c>
      <c r="F185" s="79" t="s">
        <v>358</v>
      </c>
      <c r="G185" s="171">
        <v>335</v>
      </c>
    </row>
    <row r="186" spans="1:7" x14ac:dyDescent="0.25">
      <c r="A186" s="170" t="s">
        <v>107</v>
      </c>
      <c r="B186" s="77" t="s">
        <v>108</v>
      </c>
      <c r="C186" s="77" t="s">
        <v>8</v>
      </c>
      <c r="D186" s="77" t="s">
        <v>359</v>
      </c>
      <c r="E186" s="78" t="s">
        <v>3543</v>
      </c>
      <c r="F186" s="79" t="s">
        <v>358</v>
      </c>
      <c r="G186" s="171">
        <v>255</v>
      </c>
    </row>
    <row r="187" spans="1:7" x14ac:dyDescent="0.25">
      <c r="A187" s="170" t="s">
        <v>29</v>
      </c>
      <c r="B187" s="77" t="s">
        <v>30</v>
      </c>
      <c r="C187" s="77" t="s">
        <v>8</v>
      </c>
      <c r="D187" s="77" t="s">
        <v>359</v>
      </c>
      <c r="E187" s="78" t="s">
        <v>451</v>
      </c>
      <c r="F187" s="79" t="s">
        <v>358</v>
      </c>
      <c r="G187" s="171">
        <v>315</v>
      </c>
    </row>
    <row r="188" spans="1:7" x14ac:dyDescent="0.25">
      <c r="A188" s="170" t="s">
        <v>262</v>
      </c>
      <c r="B188" s="77" t="s">
        <v>43</v>
      </c>
      <c r="C188" s="77" t="s">
        <v>395</v>
      </c>
      <c r="D188" s="77" t="s">
        <v>359</v>
      </c>
      <c r="E188" s="78" t="s">
        <v>3543</v>
      </c>
      <c r="F188" s="79">
        <v>570.73</v>
      </c>
      <c r="G188" s="171">
        <f t="shared" ref="G188:G193" si="6">F188*(1-$G$5)</f>
        <v>353.8526</v>
      </c>
    </row>
    <row r="189" spans="1:7" x14ac:dyDescent="0.25">
      <c r="A189" s="170" t="s">
        <v>85</v>
      </c>
      <c r="B189" s="77" t="s">
        <v>43</v>
      </c>
      <c r="C189" s="77" t="s">
        <v>395</v>
      </c>
      <c r="D189" s="77" t="s">
        <v>359</v>
      </c>
      <c r="E189" s="78" t="s">
        <v>451</v>
      </c>
      <c r="F189" s="79">
        <v>581.71</v>
      </c>
      <c r="G189" s="171">
        <f t="shared" si="6"/>
        <v>360.66020000000003</v>
      </c>
    </row>
    <row r="190" spans="1:7" x14ac:dyDescent="0.25">
      <c r="A190" s="170" t="s">
        <v>263</v>
      </c>
      <c r="B190" s="77" t="s">
        <v>43</v>
      </c>
      <c r="C190" s="77" t="s">
        <v>24</v>
      </c>
      <c r="D190" s="77" t="s">
        <v>359</v>
      </c>
      <c r="E190" s="78" t="s">
        <v>451</v>
      </c>
      <c r="F190" s="79">
        <v>600.08000000000004</v>
      </c>
      <c r="G190" s="171">
        <f t="shared" si="6"/>
        <v>372.0496</v>
      </c>
    </row>
    <row r="191" spans="1:7" x14ac:dyDescent="0.25">
      <c r="A191" s="170" t="s">
        <v>315</v>
      </c>
      <c r="B191" s="77" t="s">
        <v>316</v>
      </c>
      <c r="C191" s="77" t="s">
        <v>24</v>
      </c>
      <c r="D191" s="77" t="s">
        <v>359</v>
      </c>
      <c r="E191" s="78" t="s">
        <v>451</v>
      </c>
      <c r="F191" s="79">
        <v>727.15</v>
      </c>
      <c r="G191" s="171">
        <f t="shared" si="6"/>
        <v>450.83299999999997</v>
      </c>
    </row>
    <row r="192" spans="1:7" x14ac:dyDescent="0.25">
      <c r="A192" s="170" t="s">
        <v>317</v>
      </c>
      <c r="B192" s="77" t="s">
        <v>316</v>
      </c>
      <c r="C192" s="77" t="s">
        <v>24</v>
      </c>
      <c r="D192" s="77" t="s">
        <v>359</v>
      </c>
      <c r="E192" s="78" t="s">
        <v>451</v>
      </c>
      <c r="F192" s="79">
        <v>727.15</v>
      </c>
      <c r="G192" s="171">
        <f t="shared" si="6"/>
        <v>450.83299999999997</v>
      </c>
    </row>
    <row r="193" spans="1:7" x14ac:dyDescent="0.25">
      <c r="A193" s="170" t="s">
        <v>264</v>
      </c>
      <c r="B193" s="77" t="s">
        <v>43</v>
      </c>
      <c r="C193" s="77" t="s">
        <v>24</v>
      </c>
      <c r="D193" s="77" t="s">
        <v>359</v>
      </c>
      <c r="E193" s="78" t="s">
        <v>451</v>
      </c>
      <c r="F193" s="79">
        <v>600.08000000000004</v>
      </c>
      <c r="G193" s="171">
        <f t="shared" si="6"/>
        <v>372.0496</v>
      </c>
    </row>
    <row r="194" spans="1:7" x14ac:dyDescent="0.25">
      <c r="A194" s="170" t="s">
        <v>40</v>
      </c>
      <c r="B194" s="77" t="s">
        <v>41</v>
      </c>
      <c r="C194" s="77" t="s">
        <v>24</v>
      </c>
      <c r="D194" s="77" t="s">
        <v>359</v>
      </c>
      <c r="E194" s="78" t="s">
        <v>3542</v>
      </c>
      <c r="F194" s="79" t="s">
        <v>358</v>
      </c>
      <c r="G194" s="171">
        <v>348</v>
      </c>
    </row>
    <row r="195" spans="1:7" x14ac:dyDescent="0.25">
      <c r="A195" s="170" t="s">
        <v>23</v>
      </c>
      <c r="B195" s="77" t="s">
        <v>21</v>
      </c>
      <c r="C195" s="77" t="s">
        <v>24</v>
      </c>
      <c r="D195" s="77" t="s">
        <v>359</v>
      </c>
      <c r="E195" s="78" t="s">
        <v>3541</v>
      </c>
      <c r="F195" s="79" t="s">
        <v>358</v>
      </c>
      <c r="G195" s="171">
        <v>444</v>
      </c>
    </row>
    <row r="196" spans="1:7" x14ac:dyDescent="0.25">
      <c r="A196" s="170" t="s">
        <v>33</v>
      </c>
      <c r="B196" s="77" t="s">
        <v>34</v>
      </c>
      <c r="C196" s="77" t="s">
        <v>24</v>
      </c>
      <c r="D196" s="77" t="s">
        <v>359</v>
      </c>
      <c r="E196" s="78" t="s">
        <v>451</v>
      </c>
      <c r="F196" s="79" t="s">
        <v>358</v>
      </c>
      <c r="G196" s="171">
        <v>252</v>
      </c>
    </row>
    <row r="197" spans="1:7" x14ac:dyDescent="0.25">
      <c r="A197" s="170" t="s">
        <v>96</v>
      </c>
      <c r="B197" s="77" t="s">
        <v>34</v>
      </c>
      <c r="C197" s="77" t="s">
        <v>24</v>
      </c>
      <c r="D197" s="77" t="s">
        <v>359</v>
      </c>
      <c r="E197" s="78" t="s">
        <v>451</v>
      </c>
      <c r="F197" s="79" t="s">
        <v>358</v>
      </c>
      <c r="G197" s="171">
        <v>252</v>
      </c>
    </row>
    <row r="198" spans="1:7" x14ac:dyDescent="0.25">
      <c r="A198" s="170" t="s">
        <v>320</v>
      </c>
      <c r="B198" s="77" t="s">
        <v>95</v>
      </c>
      <c r="C198" s="77" t="s">
        <v>321</v>
      </c>
      <c r="D198" s="77" t="s">
        <v>359</v>
      </c>
      <c r="E198" s="78" t="s">
        <v>3541</v>
      </c>
      <c r="F198" s="79">
        <v>718.25</v>
      </c>
      <c r="G198" s="171">
        <f>F198*(1-$G$5)</f>
        <v>445.315</v>
      </c>
    </row>
    <row r="199" spans="1:7" x14ac:dyDescent="0.25">
      <c r="A199" s="170" t="s">
        <v>327</v>
      </c>
      <c r="B199" s="77" t="s">
        <v>21</v>
      </c>
      <c r="C199" s="77" t="s">
        <v>328</v>
      </c>
      <c r="D199" s="77" t="s">
        <v>359</v>
      </c>
      <c r="E199" s="78" t="s">
        <v>3541</v>
      </c>
      <c r="F199" s="79">
        <v>755</v>
      </c>
      <c r="G199" s="171">
        <f>F199*(1-$G$5)</f>
        <v>468.1</v>
      </c>
    </row>
    <row r="200" spans="1:7" x14ac:dyDescent="0.25">
      <c r="A200" s="170" t="s">
        <v>59</v>
      </c>
      <c r="B200" s="77" t="s">
        <v>21</v>
      </c>
      <c r="C200" s="77" t="s">
        <v>396</v>
      </c>
      <c r="D200" s="77" t="s">
        <v>359</v>
      </c>
      <c r="E200" s="78" t="s">
        <v>3541</v>
      </c>
      <c r="F200" s="79">
        <v>755</v>
      </c>
      <c r="G200" s="171">
        <f>F200*(1-$G$5)</f>
        <v>468.1</v>
      </c>
    </row>
    <row r="201" spans="1:7" x14ac:dyDescent="0.25">
      <c r="A201" s="170" t="s">
        <v>20</v>
      </c>
      <c r="B201" s="77" t="s">
        <v>21</v>
      </c>
      <c r="C201" s="77" t="s">
        <v>22</v>
      </c>
      <c r="D201" s="77" t="s">
        <v>359</v>
      </c>
      <c r="E201" s="78" t="s">
        <v>3541</v>
      </c>
      <c r="F201" s="79" t="s">
        <v>358</v>
      </c>
      <c r="G201" s="171">
        <v>359</v>
      </c>
    </row>
    <row r="202" spans="1:7" x14ac:dyDescent="0.25">
      <c r="A202" s="170" t="s">
        <v>341</v>
      </c>
      <c r="B202" s="77" t="s">
        <v>7</v>
      </c>
      <c r="C202" s="77" t="s">
        <v>367</v>
      </c>
      <c r="D202" s="77" t="s">
        <v>360</v>
      </c>
      <c r="E202" s="78" t="s">
        <v>3543</v>
      </c>
      <c r="F202" s="79">
        <v>460</v>
      </c>
      <c r="G202" s="171">
        <f>F202*(1-$G$5)</f>
        <v>285.2</v>
      </c>
    </row>
    <row r="203" spans="1:7" x14ac:dyDescent="0.25">
      <c r="A203" s="170" t="s">
        <v>355</v>
      </c>
      <c r="B203" s="77" t="s">
        <v>44</v>
      </c>
      <c r="C203" s="77" t="s">
        <v>367</v>
      </c>
      <c r="D203" s="77" t="s">
        <v>360</v>
      </c>
      <c r="E203" s="78" t="s">
        <v>3543</v>
      </c>
      <c r="F203" s="79">
        <v>460</v>
      </c>
      <c r="G203" s="171">
        <f>F203*(1-$G$5)</f>
        <v>285.2</v>
      </c>
    </row>
    <row r="204" spans="1:7" x14ac:dyDescent="0.25">
      <c r="A204" s="170" t="s">
        <v>347</v>
      </c>
      <c r="B204" s="77" t="s">
        <v>17</v>
      </c>
      <c r="C204" s="77" t="s">
        <v>367</v>
      </c>
      <c r="D204" s="77" t="s">
        <v>360</v>
      </c>
      <c r="E204" s="78" t="s">
        <v>3543</v>
      </c>
      <c r="F204" s="79">
        <v>480</v>
      </c>
      <c r="G204" s="171">
        <f>F204*(1-$G$5)</f>
        <v>297.60000000000002</v>
      </c>
    </row>
    <row r="205" spans="1:7" x14ac:dyDescent="0.25">
      <c r="A205" s="170" t="s">
        <v>351</v>
      </c>
      <c r="B205" s="77" t="s">
        <v>122</v>
      </c>
      <c r="C205" s="77" t="s">
        <v>367</v>
      </c>
      <c r="D205" s="77" t="s">
        <v>360</v>
      </c>
      <c r="E205" s="78" t="s">
        <v>3543</v>
      </c>
      <c r="F205" s="79">
        <v>480</v>
      </c>
      <c r="G205" s="171">
        <f>F205*(1-$G$5)</f>
        <v>297.60000000000002</v>
      </c>
    </row>
    <row r="206" spans="1:7" x14ac:dyDescent="0.25">
      <c r="A206" s="170" t="s">
        <v>93</v>
      </c>
      <c r="B206" s="77" t="s">
        <v>34</v>
      </c>
      <c r="C206" s="77" t="s">
        <v>367</v>
      </c>
      <c r="D206" s="77" t="s">
        <v>360</v>
      </c>
      <c r="E206" s="78" t="s">
        <v>451</v>
      </c>
      <c r="F206" s="79" t="s">
        <v>358</v>
      </c>
      <c r="G206" s="171">
        <v>248</v>
      </c>
    </row>
    <row r="207" spans="1:7" x14ac:dyDescent="0.25">
      <c r="A207" s="170" t="s">
        <v>249</v>
      </c>
      <c r="B207" s="77" t="s">
        <v>41</v>
      </c>
      <c r="C207" s="77" t="s">
        <v>250</v>
      </c>
      <c r="D207" s="77" t="s">
        <v>359</v>
      </c>
      <c r="E207" s="78" t="s">
        <v>451</v>
      </c>
      <c r="F207" s="79">
        <v>569.84</v>
      </c>
      <c r="G207" s="171">
        <f>F207*(1-$G$5)</f>
        <v>353.30080000000004</v>
      </c>
    </row>
    <row r="208" spans="1:7" x14ac:dyDescent="0.25">
      <c r="A208" s="170" t="s">
        <v>63</v>
      </c>
      <c r="B208" s="77" t="s">
        <v>27</v>
      </c>
      <c r="C208" s="77" t="s">
        <v>64</v>
      </c>
      <c r="D208" s="77" t="s">
        <v>359</v>
      </c>
      <c r="E208" s="78" t="s">
        <v>3541</v>
      </c>
      <c r="F208" s="79">
        <v>900</v>
      </c>
      <c r="G208" s="171">
        <f>F208*(1-$G$5)</f>
        <v>558</v>
      </c>
    </row>
    <row r="209" spans="1:7" x14ac:dyDescent="0.25">
      <c r="A209" s="170" t="s">
        <v>83</v>
      </c>
      <c r="B209" s="77" t="s">
        <v>27</v>
      </c>
      <c r="C209" s="77" t="s">
        <v>64</v>
      </c>
      <c r="D209" s="77" t="s">
        <v>359</v>
      </c>
      <c r="E209" s="78" t="s">
        <v>3541</v>
      </c>
      <c r="F209" s="79">
        <v>900</v>
      </c>
      <c r="G209" s="171">
        <f>F209*(1-$G$5)</f>
        <v>558</v>
      </c>
    </row>
    <row r="210" spans="1:7" x14ac:dyDescent="0.25">
      <c r="A210" s="170" t="s">
        <v>65</v>
      </c>
      <c r="B210" s="77" t="s">
        <v>66</v>
      </c>
      <c r="C210" s="77" t="s">
        <v>64</v>
      </c>
      <c r="D210" s="77" t="s">
        <v>359</v>
      </c>
      <c r="E210" s="78" t="s">
        <v>3541</v>
      </c>
      <c r="F210" s="79">
        <v>1035</v>
      </c>
      <c r="G210" s="171">
        <f>F210*(1-$G$5)</f>
        <v>641.70000000000005</v>
      </c>
    </row>
    <row r="211" spans="1:7" x14ac:dyDescent="0.25">
      <c r="A211" s="170" t="s">
        <v>336</v>
      </c>
      <c r="B211" s="77" t="s">
        <v>66</v>
      </c>
      <c r="C211" s="77" t="s">
        <v>64</v>
      </c>
      <c r="D211" s="77" t="s">
        <v>359</v>
      </c>
      <c r="E211" s="78" t="s">
        <v>3541</v>
      </c>
      <c r="F211" s="79">
        <v>1035</v>
      </c>
      <c r="G211" s="171">
        <f>F211*(1-$G$5)</f>
        <v>641.70000000000005</v>
      </c>
    </row>
    <row r="212" spans="1:7" x14ac:dyDescent="0.25">
      <c r="A212" s="170" t="s">
        <v>74</v>
      </c>
      <c r="B212" s="77" t="s">
        <v>61</v>
      </c>
      <c r="C212" s="77" t="s">
        <v>64</v>
      </c>
      <c r="D212" s="77" t="s">
        <v>359</v>
      </c>
      <c r="E212" s="78" t="s">
        <v>3541</v>
      </c>
      <c r="F212" s="79" t="s">
        <v>358</v>
      </c>
      <c r="G212" s="171">
        <v>609</v>
      </c>
    </row>
    <row r="213" spans="1:7" x14ac:dyDescent="0.25">
      <c r="A213" s="170" t="s">
        <v>239</v>
      </c>
      <c r="B213" s="77" t="s">
        <v>34</v>
      </c>
      <c r="C213" s="77" t="s">
        <v>397</v>
      </c>
      <c r="D213" s="77" t="s">
        <v>359</v>
      </c>
      <c r="E213" s="78" t="s">
        <v>451</v>
      </c>
      <c r="F213" s="79">
        <v>452.51</v>
      </c>
      <c r="G213" s="171">
        <f t="shared" ref="G213:G221" si="7">F213*(1-$G$5)</f>
        <v>280.55619999999999</v>
      </c>
    </row>
    <row r="214" spans="1:7" x14ac:dyDescent="0.25">
      <c r="A214" s="170" t="s">
        <v>186</v>
      </c>
      <c r="B214" s="77" t="s">
        <v>7</v>
      </c>
      <c r="C214" s="77" t="s">
        <v>397</v>
      </c>
      <c r="D214" s="77" t="s">
        <v>359</v>
      </c>
      <c r="E214" s="78" t="s">
        <v>3543</v>
      </c>
      <c r="F214" s="79">
        <v>480</v>
      </c>
      <c r="G214" s="171">
        <f t="shared" si="7"/>
        <v>297.60000000000002</v>
      </c>
    </row>
    <row r="215" spans="1:7" x14ac:dyDescent="0.25">
      <c r="A215" s="170" t="s">
        <v>265</v>
      </c>
      <c r="B215" s="77" t="s">
        <v>43</v>
      </c>
      <c r="C215" s="77" t="s">
        <v>397</v>
      </c>
      <c r="D215" s="77" t="s">
        <v>359</v>
      </c>
      <c r="E215" s="78" t="s">
        <v>3543</v>
      </c>
      <c r="F215" s="79">
        <v>480</v>
      </c>
      <c r="G215" s="171">
        <f t="shared" si="7"/>
        <v>297.60000000000002</v>
      </c>
    </row>
    <row r="216" spans="1:7" x14ac:dyDescent="0.25">
      <c r="A216" s="170" t="s">
        <v>219</v>
      </c>
      <c r="B216" s="77" t="s">
        <v>17</v>
      </c>
      <c r="C216" s="77" t="s">
        <v>397</v>
      </c>
      <c r="D216" s="77" t="s">
        <v>359</v>
      </c>
      <c r="E216" s="78" t="s">
        <v>3543</v>
      </c>
      <c r="F216" s="79">
        <v>505</v>
      </c>
      <c r="G216" s="171">
        <f t="shared" si="7"/>
        <v>313.10000000000002</v>
      </c>
    </row>
    <row r="217" spans="1:7" x14ac:dyDescent="0.25">
      <c r="A217" s="170" t="s">
        <v>299</v>
      </c>
      <c r="B217" s="77" t="s">
        <v>122</v>
      </c>
      <c r="C217" s="77" t="s">
        <v>397</v>
      </c>
      <c r="D217" s="77" t="s">
        <v>359</v>
      </c>
      <c r="E217" s="78" t="s">
        <v>3543</v>
      </c>
      <c r="F217" s="79">
        <v>505</v>
      </c>
      <c r="G217" s="171">
        <f t="shared" si="7"/>
        <v>313.10000000000002</v>
      </c>
    </row>
    <row r="218" spans="1:7" x14ac:dyDescent="0.25">
      <c r="A218" s="170" t="s">
        <v>332</v>
      </c>
      <c r="B218" s="77" t="s">
        <v>54</v>
      </c>
      <c r="C218" s="77" t="s">
        <v>333</v>
      </c>
      <c r="D218" s="77" t="s">
        <v>359</v>
      </c>
      <c r="E218" s="78" t="s">
        <v>3541</v>
      </c>
      <c r="F218" s="79">
        <v>1200</v>
      </c>
      <c r="G218" s="171">
        <f t="shared" si="7"/>
        <v>744</v>
      </c>
    </row>
    <row r="219" spans="1:7" x14ac:dyDescent="0.25">
      <c r="A219" s="170" t="s">
        <v>334</v>
      </c>
      <c r="B219" s="77" t="s">
        <v>54</v>
      </c>
      <c r="C219" s="77" t="s">
        <v>333</v>
      </c>
      <c r="D219" s="77" t="s">
        <v>359</v>
      </c>
      <c r="E219" s="78" t="s">
        <v>3541</v>
      </c>
      <c r="F219" s="79">
        <v>1200</v>
      </c>
      <c r="G219" s="171">
        <f t="shared" si="7"/>
        <v>744</v>
      </c>
    </row>
    <row r="220" spans="1:7" x14ac:dyDescent="0.25">
      <c r="A220" s="170" t="s">
        <v>106</v>
      </c>
      <c r="B220" s="77" t="s">
        <v>49</v>
      </c>
      <c r="C220" s="77" t="s">
        <v>365</v>
      </c>
      <c r="D220" s="77" t="s">
        <v>359</v>
      </c>
      <c r="E220" s="78" t="s">
        <v>3542</v>
      </c>
      <c r="F220" s="79">
        <v>384.15</v>
      </c>
      <c r="G220" s="171">
        <f t="shared" si="7"/>
        <v>238.17299999999997</v>
      </c>
    </row>
    <row r="221" spans="1:7" x14ac:dyDescent="0.25">
      <c r="A221" s="170" t="s">
        <v>87</v>
      </c>
      <c r="B221" s="77" t="s">
        <v>88</v>
      </c>
      <c r="C221" s="77" t="s">
        <v>365</v>
      </c>
      <c r="D221" s="77" t="s">
        <v>359</v>
      </c>
      <c r="E221" s="78" t="s">
        <v>3542</v>
      </c>
      <c r="F221" s="79">
        <v>408.67</v>
      </c>
      <c r="G221" s="171">
        <f t="shared" si="7"/>
        <v>253.37540000000001</v>
      </c>
    </row>
    <row r="222" spans="1:7" x14ac:dyDescent="0.25">
      <c r="A222" s="170" t="s">
        <v>31</v>
      </c>
      <c r="B222" s="77" t="s">
        <v>32</v>
      </c>
      <c r="C222" s="77" t="s">
        <v>365</v>
      </c>
      <c r="D222" s="77" t="s">
        <v>359</v>
      </c>
      <c r="E222" s="78" t="s">
        <v>3542</v>
      </c>
      <c r="F222" s="79" t="s">
        <v>358</v>
      </c>
      <c r="G222" s="171">
        <v>207</v>
      </c>
    </row>
    <row r="223" spans="1:7" x14ac:dyDescent="0.25">
      <c r="A223" s="170" t="s">
        <v>224</v>
      </c>
      <c r="B223" s="77" t="s">
        <v>32</v>
      </c>
      <c r="C223" s="77" t="s">
        <v>225</v>
      </c>
      <c r="D223" s="77" t="s">
        <v>359</v>
      </c>
      <c r="E223" s="78" t="s">
        <v>451</v>
      </c>
      <c r="F223" s="79">
        <v>347.71</v>
      </c>
      <c r="G223" s="171">
        <f t="shared" ref="G223:G241" si="8">F223*(1-$G$5)</f>
        <v>215.58019999999999</v>
      </c>
    </row>
    <row r="224" spans="1:7" x14ac:dyDescent="0.25">
      <c r="A224" s="170" t="s">
        <v>226</v>
      </c>
      <c r="B224" s="77" t="s">
        <v>49</v>
      </c>
      <c r="C224" s="77" t="s">
        <v>225</v>
      </c>
      <c r="D224" s="77" t="s">
        <v>359</v>
      </c>
      <c r="E224" s="78" t="s">
        <v>451</v>
      </c>
      <c r="F224" s="79">
        <v>368.79</v>
      </c>
      <c r="G224" s="171">
        <f t="shared" si="8"/>
        <v>228.6498</v>
      </c>
    </row>
    <row r="225" spans="1:7" x14ac:dyDescent="0.25">
      <c r="A225" s="170" t="s">
        <v>337</v>
      </c>
      <c r="B225" s="77" t="s">
        <v>338</v>
      </c>
      <c r="C225" s="77" t="s">
        <v>225</v>
      </c>
      <c r="D225" s="77" t="s">
        <v>359</v>
      </c>
      <c r="E225" s="78" t="s">
        <v>3542</v>
      </c>
      <c r="F225" s="79">
        <v>405</v>
      </c>
      <c r="G225" s="171">
        <f t="shared" si="8"/>
        <v>251.1</v>
      </c>
    </row>
    <row r="226" spans="1:7" x14ac:dyDescent="0.25">
      <c r="A226" s="170" t="s">
        <v>331</v>
      </c>
      <c r="B226" s="77" t="s">
        <v>61</v>
      </c>
      <c r="C226" s="77" t="s">
        <v>225</v>
      </c>
      <c r="D226" s="77" t="s">
        <v>359</v>
      </c>
      <c r="E226" s="78" t="s">
        <v>3541</v>
      </c>
      <c r="F226" s="79">
        <v>935</v>
      </c>
      <c r="G226" s="171">
        <f t="shared" si="8"/>
        <v>579.70000000000005</v>
      </c>
    </row>
    <row r="227" spans="1:7" x14ac:dyDescent="0.25">
      <c r="A227" s="170" t="s">
        <v>329</v>
      </c>
      <c r="B227" s="77" t="s">
        <v>330</v>
      </c>
      <c r="C227" s="77" t="s">
        <v>225</v>
      </c>
      <c r="D227" s="77" t="s">
        <v>359</v>
      </c>
      <c r="E227" s="78" t="s">
        <v>3541</v>
      </c>
      <c r="F227" s="79">
        <v>961.95</v>
      </c>
      <c r="G227" s="171">
        <f t="shared" si="8"/>
        <v>596.40899999999999</v>
      </c>
    </row>
    <row r="228" spans="1:7" x14ac:dyDescent="0.25">
      <c r="A228" s="170" t="s">
        <v>242</v>
      </c>
      <c r="B228" s="77" t="s">
        <v>51</v>
      </c>
      <c r="C228" s="77" t="s">
        <v>243</v>
      </c>
      <c r="D228" s="77" t="s">
        <v>359</v>
      </c>
      <c r="E228" s="78" t="s">
        <v>451</v>
      </c>
      <c r="F228" s="79">
        <v>555</v>
      </c>
      <c r="G228" s="171">
        <f t="shared" si="8"/>
        <v>344.1</v>
      </c>
    </row>
    <row r="229" spans="1:7" x14ac:dyDescent="0.25">
      <c r="A229" s="170" t="s">
        <v>274</v>
      </c>
      <c r="B229" s="77" t="s">
        <v>270</v>
      </c>
      <c r="C229" s="77" t="s">
        <v>243</v>
      </c>
      <c r="D229" s="77" t="s">
        <v>359</v>
      </c>
      <c r="E229" s="78" t="s">
        <v>3542</v>
      </c>
      <c r="F229" s="79">
        <v>585</v>
      </c>
      <c r="G229" s="171">
        <f t="shared" si="8"/>
        <v>362.7</v>
      </c>
    </row>
    <row r="230" spans="1:7" x14ac:dyDescent="0.25">
      <c r="A230" s="170" t="s">
        <v>47</v>
      </c>
      <c r="B230" s="77" t="s">
        <v>32</v>
      </c>
      <c r="C230" s="77" t="s">
        <v>28</v>
      </c>
      <c r="D230" s="77" t="s">
        <v>359</v>
      </c>
      <c r="E230" s="78" t="s">
        <v>451</v>
      </c>
      <c r="F230" s="79">
        <v>347.71</v>
      </c>
      <c r="G230" s="171">
        <f t="shared" si="8"/>
        <v>215.58019999999999</v>
      </c>
    </row>
    <row r="231" spans="1:7" x14ac:dyDescent="0.25">
      <c r="A231" s="170" t="s">
        <v>48</v>
      </c>
      <c r="B231" s="77" t="s">
        <v>49</v>
      </c>
      <c r="C231" s="77" t="s">
        <v>28</v>
      </c>
      <c r="D231" s="77" t="s">
        <v>359</v>
      </c>
      <c r="E231" s="78" t="s">
        <v>451</v>
      </c>
      <c r="F231" s="79">
        <v>368.79</v>
      </c>
      <c r="G231" s="171">
        <f t="shared" si="8"/>
        <v>228.6498</v>
      </c>
    </row>
    <row r="232" spans="1:7" x14ac:dyDescent="0.25">
      <c r="A232" s="170" t="s">
        <v>227</v>
      </c>
      <c r="B232" s="77" t="s">
        <v>49</v>
      </c>
      <c r="C232" s="77" t="s">
        <v>28</v>
      </c>
      <c r="D232" s="77" t="s">
        <v>359</v>
      </c>
      <c r="E232" s="78" t="s">
        <v>451</v>
      </c>
      <c r="F232" s="79">
        <v>368.79</v>
      </c>
      <c r="G232" s="171">
        <f t="shared" si="8"/>
        <v>228.6498</v>
      </c>
    </row>
    <row r="233" spans="1:7" x14ac:dyDescent="0.25">
      <c r="A233" s="170" t="s">
        <v>26</v>
      </c>
      <c r="B233" s="77" t="s">
        <v>27</v>
      </c>
      <c r="C233" s="77" t="s">
        <v>28</v>
      </c>
      <c r="D233" s="77" t="s">
        <v>359</v>
      </c>
      <c r="E233" s="78" t="s">
        <v>3541</v>
      </c>
      <c r="F233" s="79">
        <v>875</v>
      </c>
      <c r="G233" s="171">
        <f t="shared" si="8"/>
        <v>542.5</v>
      </c>
    </row>
    <row r="234" spans="1:7" x14ac:dyDescent="0.25">
      <c r="A234" s="170" t="s">
        <v>60</v>
      </c>
      <c r="B234" s="77" t="s">
        <v>61</v>
      </c>
      <c r="C234" s="77" t="s">
        <v>28</v>
      </c>
      <c r="D234" s="77" t="s">
        <v>359</v>
      </c>
      <c r="E234" s="78" t="s">
        <v>3541</v>
      </c>
      <c r="F234" s="79">
        <v>985</v>
      </c>
      <c r="G234" s="171">
        <f t="shared" si="8"/>
        <v>610.70000000000005</v>
      </c>
    </row>
    <row r="235" spans="1:7" x14ac:dyDescent="0.25">
      <c r="A235" s="170" t="s">
        <v>100</v>
      </c>
      <c r="B235" s="77" t="s">
        <v>66</v>
      </c>
      <c r="C235" s="77" t="s">
        <v>28</v>
      </c>
      <c r="D235" s="77" t="s">
        <v>359</v>
      </c>
      <c r="E235" s="78" t="s">
        <v>3541</v>
      </c>
      <c r="F235" s="79">
        <v>1015</v>
      </c>
      <c r="G235" s="171">
        <f t="shared" si="8"/>
        <v>629.29999999999995</v>
      </c>
    </row>
    <row r="236" spans="1:7" x14ac:dyDescent="0.25">
      <c r="A236" s="170" t="s">
        <v>80</v>
      </c>
      <c r="B236" s="77" t="s">
        <v>32</v>
      </c>
      <c r="C236" s="77" t="s">
        <v>28</v>
      </c>
      <c r="D236" s="77" t="s">
        <v>359</v>
      </c>
      <c r="E236" s="78" t="s">
        <v>451</v>
      </c>
      <c r="F236" s="79">
        <v>347.71</v>
      </c>
      <c r="G236" s="171">
        <f t="shared" si="8"/>
        <v>215.58019999999999</v>
      </c>
    </row>
    <row r="237" spans="1:7" x14ac:dyDescent="0.25">
      <c r="A237" s="170" t="s">
        <v>71</v>
      </c>
      <c r="B237" s="77" t="s">
        <v>49</v>
      </c>
      <c r="C237" s="77" t="s">
        <v>28</v>
      </c>
      <c r="D237" s="77" t="s">
        <v>359</v>
      </c>
      <c r="E237" s="78" t="s">
        <v>451</v>
      </c>
      <c r="F237" s="79">
        <v>368.79</v>
      </c>
      <c r="G237" s="171">
        <f t="shared" si="8"/>
        <v>228.6498</v>
      </c>
    </row>
    <row r="238" spans="1:7" x14ac:dyDescent="0.25">
      <c r="A238" s="170" t="s">
        <v>230</v>
      </c>
      <c r="B238" s="77" t="s">
        <v>10</v>
      </c>
      <c r="C238" s="77" t="s">
        <v>366</v>
      </c>
      <c r="D238" s="77" t="s">
        <v>359</v>
      </c>
      <c r="E238" s="78" t="s">
        <v>3543</v>
      </c>
      <c r="F238" s="79">
        <v>457.69</v>
      </c>
      <c r="G238" s="171">
        <f t="shared" si="8"/>
        <v>283.76780000000002</v>
      </c>
    </row>
    <row r="239" spans="1:7" x14ac:dyDescent="0.25">
      <c r="A239" s="170" t="s">
        <v>231</v>
      </c>
      <c r="B239" s="77" t="s">
        <v>10</v>
      </c>
      <c r="C239" s="77" t="s">
        <v>366</v>
      </c>
      <c r="D239" s="77" t="s">
        <v>359</v>
      </c>
      <c r="E239" s="78" t="s">
        <v>451</v>
      </c>
      <c r="F239" s="79">
        <v>467.03</v>
      </c>
      <c r="G239" s="171">
        <f t="shared" si="8"/>
        <v>289.55859999999996</v>
      </c>
    </row>
    <row r="240" spans="1:7" x14ac:dyDescent="0.25">
      <c r="A240" s="170" t="s">
        <v>244</v>
      </c>
      <c r="B240" s="77" t="s">
        <v>51</v>
      </c>
      <c r="C240" s="77" t="s">
        <v>366</v>
      </c>
      <c r="D240" s="77" t="s">
        <v>359</v>
      </c>
      <c r="E240" s="78" t="s">
        <v>451</v>
      </c>
      <c r="F240" s="79">
        <v>548.45000000000005</v>
      </c>
      <c r="G240" s="171">
        <f t="shared" si="8"/>
        <v>340.03900000000004</v>
      </c>
    </row>
    <row r="241" spans="1:7" x14ac:dyDescent="0.25">
      <c r="A241" s="170" t="s">
        <v>275</v>
      </c>
      <c r="B241" s="77" t="s">
        <v>270</v>
      </c>
      <c r="C241" s="77" t="s">
        <v>366</v>
      </c>
      <c r="D241" s="77" t="s">
        <v>359</v>
      </c>
      <c r="E241" s="78" t="s">
        <v>451</v>
      </c>
      <c r="F241" s="79">
        <v>569.45000000000005</v>
      </c>
      <c r="G241" s="171">
        <f t="shared" si="8"/>
        <v>353.05900000000003</v>
      </c>
    </row>
    <row r="242" spans="1:7" x14ac:dyDescent="0.25">
      <c r="A242" s="170" t="s">
        <v>134</v>
      </c>
      <c r="B242" s="77" t="s">
        <v>30</v>
      </c>
      <c r="C242" s="77" t="s">
        <v>366</v>
      </c>
      <c r="D242" s="77" t="s">
        <v>359</v>
      </c>
      <c r="E242" s="78" t="s">
        <v>451</v>
      </c>
      <c r="F242" s="79" t="s">
        <v>358</v>
      </c>
      <c r="G242" s="171">
        <v>491</v>
      </c>
    </row>
    <row r="243" spans="1:7" x14ac:dyDescent="0.25">
      <c r="A243" s="170" t="s">
        <v>115</v>
      </c>
      <c r="B243" s="77" t="s">
        <v>12</v>
      </c>
      <c r="C243" s="77" t="s">
        <v>366</v>
      </c>
      <c r="D243" s="77" t="s">
        <v>359</v>
      </c>
      <c r="E243" s="78" t="s">
        <v>3543</v>
      </c>
      <c r="F243" s="79" t="s">
        <v>358</v>
      </c>
      <c r="G243" s="171">
        <v>232</v>
      </c>
    </row>
    <row r="244" spans="1:7" x14ac:dyDescent="0.25">
      <c r="A244" s="170" t="s">
        <v>232</v>
      </c>
      <c r="B244" s="77" t="s">
        <v>10</v>
      </c>
      <c r="C244" s="77" t="s">
        <v>364</v>
      </c>
      <c r="D244" s="77" t="s">
        <v>359</v>
      </c>
      <c r="E244" s="78" t="s">
        <v>3543</v>
      </c>
      <c r="F244" s="79">
        <v>446.15</v>
      </c>
      <c r="G244" s="171">
        <f t="shared" ref="G244:G251" si="9">F244*(1-$G$5)</f>
        <v>276.613</v>
      </c>
    </row>
    <row r="245" spans="1:7" x14ac:dyDescent="0.25">
      <c r="A245" s="170" t="s">
        <v>50</v>
      </c>
      <c r="B245" s="77" t="s">
        <v>51</v>
      </c>
      <c r="C245" s="77" t="s">
        <v>364</v>
      </c>
      <c r="D245" s="77" t="s">
        <v>359</v>
      </c>
      <c r="E245" s="78" t="s">
        <v>451</v>
      </c>
      <c r="F245" s="79">
        <v>537.45000000000005</v>
      </c>
      <c r="G245" s="171">
        <f t="shared" si="9"/>
        <v>333.21900000000005</v>
      </c>
    </row>
    <row r="246" spans="1:7" x14ac:dyDescent="0.25">
      <c r="A246" s="170" t="s">
        <v>276</v>
      </c>
      <c r="B246" s="77" t="s">
        <v>270</v>
      </c>
      <c r="C246" s="77" t="s">
        <v>364</v>
      </c>
      <c r="D246" s="77" t="s">
        <v>359</v>
      </c>
      <c r="E246" s="78" t="s">
        <v>451</v>
      </c>
      <c r="F246" s="79">
        <v>557.84</v>
      </c>
      <c r="G246" s="171">
        <f t="shared" si="9"/>
        <v>345.86080000000004</v>
      </c>
    </row>
    <row r="247" spans="1:7" x14ac:dyDescent="0.25">
      <c r="A247" s="170" t="s">
        <v>187</v>
      </c>
      <c r="B247" s="77" t="s">
        <v>7</v>
      </c>
      <c r="C247" s="77" t="s">
        <v>364</v>
      </c>
      <c r="D247" s="77" t="s">
        <v>359</v>
      </c>
      <c r="E247" s="78" t="s">
        <v>3543</v>
      </c>
      <c r="F247" s="79">
        <v>585.36</v>
      </c>
      <c r="G247" s="171">
        <f t="shared" si="9"/>
        <v>362.92320000000001</v>
      </c>
    </row>
    <row r="248" spans="1:7" x14ac:dyDescent="0.25">
      <c r="A248" s="170" t="s">
        <v>313</v>
      </c>
      <c r="B248" s="77" t="s">
        <v>44</v>
      </c>
      <c r="C248" s="77" t="s">
        <v>364</v>
      </c>
      <c r="D248" s="77" t="s">
        <v>359</v>
      </c>
      <c r="E248" s="78" t="s">
        <v>3543</v>
      </c>
      <c r="F248" s="79">
        <v>585.36</v>
      </c>
      <c r="G248" s="171">
        <f t="shared" si="9"/>
        <v>362.92320000000001</v>
      </c>
    </row>
    <row r="249" spans="1:7" x14ac:dyDescent="0.25">
      <c r="A249" s="170" t="s">
        <v>318</v>
      </c>
      <c r="B249" s="77" t="s">
        <v>319</v>
      </c>
      <c r="C249" s="77" t="s">
        <v>364</v>
      </c>
      <c r="D249" s="77" t="s">
        <v>359</v>
      </c>
      <c r="E249" s="78" t="s">
        <v>3542</v>
      </c>
      <c r="F249" s="79">
        <v>591.84</v>
      </c>
      <c r="G249" s="171">
        <f t="shared" si="9"/>
        <v>366.94080000000002</v>
      </c>
    </row>
    <row r="250" spans="1:7" x14ac:dyDescent="0.25">
      <c r="A250" s="170" t="s">
        <v>188</v>
      </c>
      <c r="B250" s="77" t="s">
        <v>7</v>
      </c>
      <c r="C250" s="77" t="s">
        <v>364</v>
      </c>
      <c r="D250" s="77" t="s">
        <v>359</v>
      </c>
      <c r="E250" s="78" t="s">
        <v>451</v>
      </c>
      <c r="F250" s="79">
        <v>597.30999999999995</v>
      </c>
      <c r="G250" s="171">
        <f t="shared" si="9"/>
        <v>370.33219999999994</v>
      </c>
    </row>
    <row r="251" spans="1:7" x14ac:dyDescent="0.25">
      <c r="A251" s="170" t="s">
        <v>73</v>
      </c>
      <c r="B251" s="77" t="s">
        <v>44</v>
      </c>
      <c r="C251" s="77" t="s">
        <v>364</v>
      </c>
      <c r="D251" s="77" t="s">
        <v>359</v>
      </c>
      <c r="E251" s="78" t="s">
        <v>451</v>
      </c>
      <c r="F251" s="79">
        <v>597.30999999999995</v>
      </c>
      <c r="G251" s="171">
        <f t="shared" si="9"/>
        <v>370.33219999999994</v>
      </c>
    </row>
    <row r="252" spans="1:7" x14ac:dyDescent="0.25">
      <c r="A252" s="170" t="s">
        <v>9</v>
      </c>
      <c r="B252" s="77" t="s">
        <v>10</v>
      </c>
      <c r="C252" s="77" t="s">
        <v>364</v>
      </c>
      <c r="D252" s="77" t="s">
        <v>359</v>
      </c>
      <c r="E252" s="78" t="s">
        <v>451</v>
      </c>
      <c r="F252" s="79" t="s">
        <v>358</v>
      </c>
      <c r="G252" s="171">
        <v>215</v>
      </c>
    </row>
    <row r="253" spans="1:7" x14ac:dyDescent="0.25">
      <c r="A253" s="170" t="s">
        <v>18</v>
      </c>
      <c r="B253" s="77" t="s">
        <v>12</v>
      </c>
      <c r="C253" s="77" t="s">
        <v>364</v>
      </c>
      <c r="D253" s="77" t="s">
        <v>359</v>
      </c>
      <c r="E253" s="78" t="s">
        <v>3543</v>
      </c>
      <c r="F253" s="79" t="s">
        <v>358</v>
      </c>
      <c r="G253" s="171">
        <v>190</v>
      </c>
    </row>
    <row r="254" spans="1:7" x14ac:dyDescent="0.25">
      <c r="A254" s="170" t="s">
        <v>233</v>
      </c>
      <c r="B254" s="77" t="s">
        <v>10</v>
      </c>
      <c r="C254" s="77" t="s">
        <v>378</v>
      </c>
      <c r="D254" s="77" t="s">
        <v>359</v>
      </c>
      <c r="E254" s="78" t="s">
        <v>451</v>
      </c>
      <c r="F254" s="79">
        <v>476.48</v>
      </c>
      <c r="G254" s="171">
        <f t="shared" ref="G254:G266" si="10">F254*(1-$G$5)</f>
        <v>295.41759999999999</v>
      </c>
    </row>
    <row r="255" spans="1:7" x14ac:dyDescent="0.25">
      <c r="A255" s="170" t="s">
        <v>56</v>
      </c>
      <c r="B255" s="77" t="s">
        <v>51</v>
      </c>
      <c r="C255" s="77" t="s">
        <v>378</v>
      </c>
      <c r="D255" s="77" t="s">
        <v>359</v>
      </c>
      <c r="E255" s="78" t="s">
        <v>451</v>
      </c>
      <c r="F255" s="79">
        <v>559.48</v>
      </c>
      <c r="G255" s="171">
        <f t="shared" si="10"/>
        <v>346.87760000000003</v>
      </c>
    </row>
    <row r="256" spans="1:7" x14ac:dyDescent="0.25">
      <c r="A256" s="170" t="s">
        <v>58</v>
      </c>
      <c r="B256" s="77" t="s">
        <v>51</v>
      </c>
      <c r="C256" s="77" t="s">
        <v>378</v>
      </c>
      <c r="D256" s="77" t="s">
        <v>359</v>
      </c>
      <c r="E256" s="78" t="s">
        <v>451</v>
      </c>
      <c r="F256" s="79">
        <v>559.48</v>
      </c>
      <c r="G256" s="171">
        <f t="shared" si="10"/>
        <v>346.87760000000003</v>
      </c>
    </row>
    <row r="257" spans="1:7" x14ac:dyDescent="0.25">
      <c r="A257" s="170" t="s">
        <v>277</v>
      </c>
      <c r="B257" s="77" t="s">
        <v>270</v>
      </c>
      <c r="C257" s="77" t="s">
        <v>378</v>
      </c>
      <c r="D257" s="77" t="s">
        <v>359</v>
      </c>
      <c r="E257" s="78" t="s">
        <v>451</v>
      </c>
      <c r="F257" s="79">
        <v>591</v>
      </c>
      <c r="G257" s="171">
        <f t="shared" si="10"/>
        <v>366.42</v>
      </c>
    </row>
    <row r="258" spans="1:7" x14ac:dyDescent="0.25">
      <c r="A258" s="170" t="s">
        <v>189</v>
      </c>
      <c r="B258" s="77" t="s">
        <v>7</v>
      </c>
      <c r="C258" s="77" t="s">
        <v>378</v>
      </c>
      <c r="D258" s="77" t="s">
        <v>359</v>
      </c>
      <c r="E258" s="78" t="s">
        <v>3543</v>
      </c>
      <c r="F258" s="79">
        <v>610</v>
      </c>
      <c r="G258" s="171">
        <f t="shared" si="10"/>
        <v>378.2</v>
      </c>
    </row>
    <row r="259" spans="1:7" x14ac:dyDescent="0.25">
      <c r="A259" s="170" t="s">
        <v>314</v>
      </c>
      <c r="B259" s="77" t="s">
        <v>44</v>
      </c>
      <c r="C259" s="77" t="s">
        <v>378</v>
      </c>
      <c r="D259" s="77" t="s">
        <v>359</v>
      </c>
      <c r="E259" s="78" t="s">
        <v>3543</v>
      </c>
      <c r="F259" s="79">
        <v>610</v>
      </c>
      <c r="G259" s="171">
        <f t="shared" si="10"/>
        <v>378.2</v>
      </c>
    </row>
    <row r="260" spans="1:7" x14ac:dyDescent="0.25">
      <c r="A260" s="170" t="s">
        <v>190</v>
      </c>
      <c r="B260" s="77" t="s">
        <v>7</v>
      </c>
      <c r="C260" s="77" t="s">
        <v>378</v>
      </c>
      <c r="D260" s="77" t="s">
        <v>359</v>
      </c>
      <c r="E260" s="78" t="s">
        <v>451</v>
      </c>
      <c r="F260" s="79">
        <v>622.20000000000005</v>
      </c>
      <c r="G260" s="171">
        <f t="shared" si="10"/>
        <v>385.76400000000001</v>
      </c>
    </row>
    <row r="261" spans="1:7" x14ac:dyDescent="0.25">
      <c r="A261" s="170" t="s">
        <v>220</v>
      </c>
      <c r="B261" s="77" t="s">
        <v>17</v>
      </c>
      <c r="C261" s="77" t="s">
        <v>378</v>
      </c>
      <c r="D261" s="77" t="s">
        <v>359</v>
      </c>
      <c r="E261" s="78" t="s">
        <v>3543</v>
      </c>
      <c r="F261" s="79">
        <v>649.65</v>
      </c>
      <c r="G261" s="171">
        <f t="shared" si="10"/>
        <v>402.78299999999996</v>
      </c>
    </row>
    <row r="262" spans="1:7" x14ac:dyDescent="0.25">
      <c r="A262" s="170" t="s">
        <v>300</v>
      </c>
      <c r="B262" s="77" t="s">
        <v>122</v>
      </c>
      <c r="C262" s="77" t="s">
        <v>378</v>
      </c>
      <c r="D262" s="77" t="s">
        <v>359</v>
      </c>
      <c r="E262" s="78" t="s">
        <v>3543</v>
      </c>
      <c r="F262" s="79">
        <v>649.65</v>
      </c>
      <c r="G262" s="171">
        <f t="shared" si="10"/>
        <v>402.78299999999996</v>
      </c>
    </row>
    <row r="263" spans="1:7" x14ac:dyDescent="0.25">
      <c r="A263" s="170" t="s">
        <v>221</v>
      </c>
      <c r="B263" s="77" t="s">
        <v>17</v>
      </c>
      <c r="C263" s="77" t="s">
        <v>378</v>
      </c>
      <c r="D263" s="77" t="s">
        <v>359</v>
      </c>
      <c r="E263" s="78" t="s">
        <v>451</v>
      </c>
      <c r="F263" s="79">
        <v>662.64</v>
      </c>
      <c r="G263" s="171">
        <f t="shared" si="10"/>
        <v>410.83679999999998</v>
      </c>
    </row>
    <row r="264" spans="1:7" x14ac:dyDescent="0.25">
      <c r="A264" s="170" t="s">
        <v>146</v>
      </c>
      <c r="B264" s="77" t="s">
        <v>36</v>
      </c>
      <c r="C264" s="77" t="s">
        <v>147</v>
      </c>
      <c r="D264" s="77" t="s">
        <v>359</v>
      </c>
      <c r="E264" s="78" t="s">
        <v>451</v>
      </c>
      <c r="F264" s="79">
        <v>403.36</v>
      </c>
      <c r="G264" s="171">
        <f t="shared" si="10"/>
        <v>250.08320000000001</v>
      </c>
    </row>
    <row r="265" spans="1:7" x14ac:dyDescent="0.25">
      <c r="A265" s="170" t="s">
        <v>35</v>
      </c>
      <c r="B265" s="77" t="s">
        <v>36</v>
      </c>
      <c r="C265" s="77" t="s">
        <v>37</v>
      </c>
      <c r="D265" s="77" t="s">
        <v>359</v>
      </c>
      <c r="E265" s="78" t="s">
        <v>451</v>
      </c>
      <c r="F265" s="79">
        <v>403.36</v>
      </c>
      <c r="G265" s="171">
        <f t="shared" si="10"/>
        <v>250.08320000000001</v>
      </c>
    </row>
    <row r="266" spans="1:7" x14ac:dyDescent="0.25">
      <c r="A266" s="170" t="s">
        <v>67</v>
      </c>
      <c r="B266" s="77" t="s">
        <v>36</v>
      </c>
      <c r="C266" s="77" t="s">
        <v>37</v>
      </c>
      <c r="D266" s="77" t="s">
        <v>359</v>
      </c>
      <c r="E266" s="78" t="s">
        <v>451</v>
      </c>
      <c r="F266" s="79">
        <v>403.36</v>
      </c>
      <c r="G266" s="171">
        <f t="shared" si="10"/>
        <v>250.08320000000001</v>
      </c>
    </row>
    <row r="267" spans="1:7" x14ac:dyDescent="0.25">
      <c r="A267" s="170" t="s">
        <v>119</v>
      </c>
      <c r="B267" s="77" t="s">
        <v>120</v>
      </c>
      <c r="C267" s="77" t="s">
        <v>37</v>
      </c>
      <c r="D267" s="77" t="s">
        <v>359</v>
      </c>
      <c r="E267" s="78" t="s">
        <v>405</v>
      </c>
      <c r="F267" s="79" t="s">
        <v>358</v>
      </c>
      <c r="G267" s="171">
        <v>190</v>
      </c>
    </row>
    <row r="268" spans="1:7" x14ac:dyDescent="0.25">
      <c r="A268" s="170" t="s">
        <v>126</v>
      </c>
      <c r="B268" s="77" t="s">
        <v>122</v>
      </c>
      <c r="C268" s="77" t="s">
        <v>368</v>
      </c>
      <c r="D268" s="77" t="s">
        <v>360</v>
      </c>
      <c r="E268" s="78" t="s">
        <v>451</v>
      </c>
      <c r="F268" s="79" t="s">
        <v>358</v>
      </c>
      <c r="G268" s="171">
        <v>289</v>
      </c>
    </row>
    <row r="269" spans="1:7" x14ac:dyDescent="0.25">
      <c r="A269" s="170" t="s">
        <v>116</v>
      </c>
      <c r="B269" s="77" t="s">
        <v>7</v>
      </c>
      <c r="C269" s="77" t="s">
        <v>368</v>
      </c>
      <c r="D269" s="77" t="s">
        <v>360</v>
      </c>
      <c r="E269" s="78" t="s">
        <v>451</v>
      </c>
      <c r="F269" s="79" t="s">
        <v>358</v>
      </c>
      <c r="G269" s="171">
        <v>269</v>
      </c>
    </row>
    <row r="270" spans="1:7" x14ac:dyDescent="0.25">
      <c r="A270" s="170" t="s">
        <v>101</v>
      </c>
      <c r="B270" s="77" t="s">
        <v>44</v>
      </c>
      <c r="C270" s="77" t="s">
        <v>368</v>
      </c>
      <c r="D270" s="77" t="s">
        <v>360</v>
      </c>
      <c r="E270" s="78" t="s">
        <v>451</v>
      </c>
      <c r="F270" s="79" t="s">
        <v>358</v>
      </c>
      <c r="G270" s="171">
        <v>269</v>
      </c>
    </row>
    <row r="271" spans="1:7" x14ac:dyDescent="0.25">
      <c r="A271" s="170" t="s">
        <v>84</v>
      </c>
      <c r="B271" s="77" t="s">
        <v>17</v>
      </c>
      <c r="C271" s="77" t="s">
        <v>368</v>
      </c>
      <c r="D271" s="77" t="s">
        <v>360</v>
      </c>
      <c r="E271" s="78" t="s">
        <v>451</v>
      </c>
      <c r="F271" s="79" t="s">
        <v>358</v>
      </c>
      <c r="G271" s="171">
        <v>289</v>
      </c>
    </row>
    <row r="272" spans="1:7" x14ac:dyDescent="0.25">
      <c r="A272" s="170" t="s">
        <v>102</v>
      </c>
      <c r="B272" s="77" t="s">
        <v>17</v>
      </c>
      <c r="C272" s="77" t="s">
        <v>369</v>
      </c>
      <c r="D272" s="77" t="s">
        <v>360</v>
      </c>
      <c r="E272" s="78" t="s">
        <v>3543</v>
      </c>
      <c r="F272" s="79" t="s">
        <v>358</v>
      </c>
      <c r="G272" s="171">
        <v>302</v>
      </c>
    </row>
    <row r="273" spans="1:7" x14ac:dyDescent="0.25">
      <c r="A273" s="170" t="s">
        <v>121</v>
      </c>
      <c r="B273" s="77" t="s">
        <v>122</v>
      </c>
      <c r="C273" s="77" t="s">
        <v>369</v>
      </c>
      <c r="D273" s="77" t="s">
        <v>360</v>
      </c>
      <c r="E273" s="78" t="s">
        <v>3543</v>
      </c>
      <c r="F273" s="79" t="s">
        <v>358</v>
      </c>
      <c r="G273" s="171">
        <v>302</v>
      </c>
    </row>
    <row r="274" spans="1:7" x14ac:dyDescent="0.25">
      <c r="A274" s="170" t="s">
        <v>129</v>
      </c>
      <c r="B274" s="77" t="s">
        <v>17</v>
      </c>
      <c r="C274" s="77" t="s">
        <v>369</v>
      </c>
      <c r="D274" s="77" t="s">
        <v>360</v>
      </c>
      <c r="E274" s="78" t="s">
        <v>451</v>
      </c>
      <c r="F274" s="79" t="s">
        <v>358</v>
      </c>
      <c r="G274" s="171">
        <v>309</v>
      </c>
    </row>
    <row r="275" spans="1:7" x14ac:dyDescent="0.25">
      <c r="A275" s="170" t="s">
        <v>79</v>
      </c>
      <c r="B275" s="77" t="s">
        <v>7</v>
      </c>
      <c r="C275" s="77" t="s">
        <v>369</v>
      </c>
      <c r="D275" s="77" t="s">
        <v>360</v>
      </c>
      <c r="E275" s="78" t="s">
        <v>3543</v>
      </c>
      <c r="F275" s="79" t="s">
        <v>358</v>
      </c>
      <c r="G275" s="171">
        <v>272</v>
      </c>
    </row>
    <row r="276" spans="1:7" x14ac:dyDescent="0.25">
      <c r="A276" s="170" t="s">
        <v>135</v>
      </c>
      <c r="B276" s="77" t="s">
        <v>44</v>
      </c>
      <c r="C276" s="77" t="s">
        <v>369</v>
      </c>
      <c r="D276" s="77" t="s">
        <v>360</v>
      </c>
      <c r="E276" s="78" t="s">
        <v>3543</v>
      </c>
      <c r="F276" s="79" t="s">
        <v>358</v>
      </c>
      <c r="G276" s="171">
        <v>272</v>
      </c>
    </row>
    <row r="277" spans="1:7" x14ac:dyDescent="0.25">
      <c r="A277" s="170" t="s">
        <v>136</v>
      </c>
      <c r="B277" s="77" t="s">
        <v>7</v>
      </c>
      <c r="C277" s="77" t="s">
        <v>369</v>
      </c>
      <c r="D277" s="77" t="s">
        <v>360</v>
      </c>
      <c r="E277" s="78" t="s">
        <v>451</v>
      </c>
      <c r="F277" s="79" t="s">
        <v>358</v>
      </c>
      <c r="G277" s="171">
        <v>279</v>
      </c>
    </row>
    <row r="278" spans="1:7" x14ac:dyDescent="0.25">
      <c r="A278" s="170" t="s">
        <v>342</v>
      </c>
      <c r="B278" s="77" t="s">
        <v>7</v>
      </c>
      <c r="C278" s="77" t="s">
        <v>125</v>
      </c>
      <c r="D278" s="77" t="s">
        <v>360</v>
      </c>
      <c r="E278" s="78" t="s">
        <v>3543</v>
      </c>
      <c r="F278" s="79">
        <v>532.36</v>
      </c>
      <c r="G278" s="171">
        <f>F278*(1-$G$5)</f>
        <v>330.06319999999999</v>
      </c>
    </row>
    <row r="279" spans="1:7" x14ac:dyDescent="0.25">
      <c r="A279" s="170" t="s">
        <v>356</v>
      </c>
      <c r="B279" s="77" t="s">
        <v>44</v>
      </c>
      <c r="C279" s="77" t="s">
        <v>125</v>
      </c>
      <c r="D279" s="77" t="s">
        <v>360</v>
      </c>
      <c r="E279" s="78" t="s">
        <v>3543</v>
      </c>
      <c r="F279" s="79">
        <v>532.36</v>
      </c>
      <c r="G279" s="171">
        <f>F279*(1-$G$5)</f>
        <v>330.06319999999999</v>
      </c>
    </row>
    <row r="280" spans="1:7" x14ac:dyDescent="0.25">
      <c r="A280" s="170" t="s">
        <v>357</v>
      </c>
      <c r="B280" s="77" t="s">
        <v>44</v>
      </c>
      <c r="C280" s="77" t="s">
        <v>125</v>
      </c>
      <c r="D280" s="77" t="s">
        <v>360</v>
      </c>
      <c r="E280" s="78" t="s">
        <v>451</v>
      </c>
      <c r="F280" s="79">
        <v>542.29999999999995</v>
      </c>
      <c r="G280" s="171">
        <f>F280*(1-$G$5)</f>
        <v>336.22599999999994</v>
      </c>
    </row>
    <row r="281" spans="1:7" x14ac:dyDescent="0.25">
      <c r="A281" s="170" t="s">
        <v>348</v>
      </c>
      <c r="B281" s="77" t="s">
        <v>17</v>
      </c>
      <c r="C281" s="77" t="s">
        <v>125</v>
      </c>
      <c r="D281" s="77" t="s">
        <v>360</v>
      </c>
      <c r="E281" s="78" t="s">
        <v>3543</v>
      </c>
      <c r="F281" s="79">
        <v>568.17999999999995</v>
      </c>
      <c r="G281" s="171">
        <f>F281*(1-$G$5)</f>
        <v>352.27159999999998</v>
      </c>
    </row>
    <row r="282" spans="1:7" x14ac:dyDescent="0.25">
      <c r="A282" s="170" t="s">
        <v>352</v>
      </c>
      <c r="B282" s="77" t="s">
        <v>122</v>
      </c>
      <c r="C282" s="77" t="s">
        <v>125</v>
      </c>
      <c r="D282" s="77" t="s">
        <v>360</v>
      </c>
      <c r="E282" s="78" t="s">
        <v>3543</v>
      </c>
      <c r="F282" s="79">
        <v>568.17999999999995</v>
      </c>
      <c r="G282" s="171">
        <f>F282*(1-$G$5)</f>
        <v>352.27159999999998</v>
      </c>
    </row>
    <row r="283" spans="1:7" x14ac:dyDescent="0.25">
      <c r="A283" s="170" t="s">
        <v>124</v>
      </c>
      <c r="B283" s="77" t="s">
        <v>7</v>
      </c>
      <c r="C283" s="77" t="s">
        <v>125</v>
      </c>
      <c r="D283" s="77" t="s">
        <v>360</v>
      </c>
      <c r="E283" s="78" t="s">
        <v>451</v>
      </c>
      <c r="F283" s="79" t="s">
        <v>358</v>
      </c>
      <c r="G283" s="171">
        <v>319</v>
      </c>
    </row>
    <row r="284" spans="1:7" x14ac:dyDescent="0.25">
      <c r="A284" s="170" t="s">
        <v>128</v>
      </c>
      <c r="B284" s="77" t="s">
        <v>17</v>
      </c>
      <c r="C284" s="77" t="s">
        <v>125</v>
      </c>
      <c r="D284" s="77" t="s">
        <v>360</v>
      </c>
      <c r="E284" s="78" t="s">
        <v>451</v>
      </c>
      <c r="F284" s="79" t="s">
        <v>358</v>
      </c>
      <c r="G284" s="171">
        <v>339</v>
      </c>
    </row>
    <row r="285" spans="1:7" x14ac:dyDescent="0.25">
      <c r="A285" s="170" t="s">
        <v>46</v>
      </c>
      <c r="B285" s="77" t="s">
        <v>12</v>
      </c>
      <c r="C285" s="77" t="s">
        <v>379</v>
      </c>
      <c r="D285" s="77" t="s">
        <v>359</v>
      </c>
      <c r="E285" s="78" t="s">
        <v>3543</v>
      </c>
      <c r="F285" s="79">
        <v>427.48</v>
      </c>
      <c r="G285" s="171">
        <f>F285*(1-$G$5)</f>
        <v>265.0376</v>
      </c>
    </row>
    <row r="286" spans="1:7" x14ac:dyDescent="0.25">
      <c r="A286" s="170" t="s">
        <v>234</v>
      </c>
      <c r="B286" s="77" t="s">
        <v>10</v>
      </c>
      <c r="C286" s="77" t="s">
        <v>379</v>
      </c>
      <c r="D286" s="77" t="s">
        <v>359</v>
      </c>
      <c r="E286" s="78" t="s">
        <v>451</v>
      </c>
      <c r="F286" s="79">
        <v>470</v>
      </c>
      <c r="G286" s="171">
        <f>F286*(1-$G$5)</f>
        <v>291.39999999999998</v>
      </c>
    </row>
    <row r="287" spans="1:7" x14ac:dyDescent="0.25">
      <c r="A287" s="170" t="s">
        <v>245</v>
      </c>
      <c r="B287" s="77" t="s">
        <v>51</v>
      </c>
      <c r="C287" s="77" t="s">
        <v>379</v>
      </c>
      <c r="D287" s="77" t="s">
        <v>359</v>
      </c>
      <c r="E287" s="78" t="s">
        <v>451</v>
      </c>
      <c r="F287" s="79">
        <v>555.48</v>
      </c>
      <c r="G287" s="171">
        <f>F287*(1-$G$5)</f>
        <v>344.39760000000001</v>
      </c>
    </row>
    <row r="288" spans="1:7" x14ac:dyDescent="0.25">
      <c r="A288" s="170" t="s">
        <v>278</v>
      </c>
      <c r="B288" s="77" t="s">
        <v>270</v>
      </c>
      <c r="C288" s="77" t="s">
        <v>379</v>
      </c>
      <c r="D288" s="77" t="s">
        <v>359</v>
      </c>
      <c r="E288" s="78" t="s">
        <v>451</v>
      </c>
      <c r="F288" s="79">
        <v>587</v>
      </c>
      <c r="G288" s="171">
        <f>F288*(1-$G$5)</f>
        <v>363.94</v>
      </c>
    </row>
    <row r="289" spans="1:7" x14ac:dyDescent="0.25">
      <c r="A289" s="170" t="s">
        <v>130</v>
      </c>
      <c r="B289" s="77" t="s">
        <v>34</v>
      </c>
      <c r="C289" s="77" t="s">
        <v>131</v>
      </c>
      <c r="D289" s="77" t="s">
        <v>360</v>
      </c>
      <c r="E289" s="78" t="s">
        <v>451</v>
      </c>
      <c r="F289" s="79" t="s">
        <v>358</v>
      </c>
      <c r="G289" s="171">
        <v>248</v>
      </c>
    </row>
    <row r="290" spans="1:7" x14ac:dyDescent="0.25">
      <c r="A290" s="170" t="s">
        <v>57</v>
      </c>
      <c r="B290" s="77" t="s">
        <v>12</v>
      </c>
      <c r="C290" s="77" t="s">
        <v>380</v>
      </c>
      <c r="D290" s="77" t="s">
        <v>359</v>
      </c>
      <c r="E290" s="78" t="s">
        <v>3543</v>
      </c>
      <c r="F290" s="79">
        <v>476.06</v>
      </c>
      <c r="G290" s="171">
        <f>F290*(1-$G$5)</f>
        <v>295.15719999999999</v>
      </c>
    </row>
    <row r="291" spans="1:7" x14ac:dyDescent="0.25">
      <c r="A291" s="170" t="s">
        <v>97</v>
      </c>
      <c r="B291" s="77" t="s">
        <v>10</v>
      </c>
      <c r="C291" s="77" t="s">
        <v>380</v>
      </c>
      <c r="D291" s="77" t="s">
        <v>359</v>
      </c>
      <c r="E291" s="78" t="s">
        <v>451</v>
      </c>
      <c r="F291" s="79">
        <v>498.9</v>
      </c>
      <c r="G291" s="171">
        <f>F291*(1-$G$5)</f>
        <v>309.31799999999998</v>
      </c>
    </row>
    <row r="292" spans="1:7" ht="15.75" thickBot="1" x14ac:dyDescent="0.3">
      <c r="A292" s="172" t="s">
        <v>140</v>
      </c>
      <c r="B292" s="173" t="s">
        <v>21</v>
      </c>
      <c r="C292" s="173" t="s">
        <v>2</v>
      </c>
      <c r="D292" s="173" t="s">
        <v>360</v>
      </c>
      <c r="E292" s="87" t="s">
        <v>3541</v>
      </c>
      <c r="F292" s="174" t="s">
        <v>358</v>
      </c>
      <c r="G292" s="175">
        <v>359</v>
      </c>
    </row>
    <row r="293" spans="1:7" x14ac:dyDescent="0.25">
      <c r="A293" s="166"/>
      <c r="B293" s="166"/>
      <c r="C293" s="166"/>
      <c r="D293" s="166"/>
      <c r="E293" s="166"/>
      <c r="F293" s="166"/>
      <c r="G293" s="166"/>
    </row>
  </sheetData>
  <autoFilter ref="A5:G5" xr:uid="{00000000-0009-0000-0000-000001000000}">
    <sortState ref="A6:G292">
      <sortCondition ref="C5"/>
    </sortState>
  </autoFilter>
  <sortState ref="A5:H318">
    <sortCondition ref="D5:D318"/>
    <sortCondition ref="C5:C318"/>
    <sortCondition ref="B5:B318"/>
    <sortCondition ref="E5:E318"/>
  </sortState>
  <mergeCells count="4">
    <mergeCell ref="A1:G1"/>
    <mergeCell ref="A2:G2"/>
    <mergeCell ref="A3:G3"/>
    <mergeCell ref="A4:F4"/>
  </mergeCells>
  <pageMargins left="0.7" right="0.7" top="0.75" bottom="0.75" header="0.3" footer="0.3"/>
  <pageSetup scale="79" orientation="portrait" r:id="rId1"/>
  <headerFooter>
    <oddHeader>&amp;RGGAG3AA9</oddHeader>
    <oddFooter>&amp;C&amp;P of &amp;N&amp;RMedium Truck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P1321"/>
  <sheetViews>
    <sheetView zoomScale="80" zoomScaleNormal="80" workbookViewId="0">
      <selection activeCell="F17" sqref="F17"/>
    </sheetView>
  </sheetViews>
  <sheetFormatPr defaultColWidth="9.28515625" defaultRowHeight="15" x14ac:dyDescent="0.25"/>
  <cols>
    <col min="1" max="1" width="2.42578125" style="3" customWidth="1"/>
    <col min="2" max="2" width="12.7109375" style="3" bestFit="1" customWidth="1"/>
    <col min="3" max="3" width="20.7109375" style="3" customWidth="1"/>
    <col min="4" max="4" width="13.5703125" style="3" customWidth="1"/>
    <col min="5" max="5" width="10.7109375" style="3" customWidth="1"/>
    <col min="6" max="6" width="14.42578125" style="3" bestFit="1" customWidth="1"/>
    <col min="7" max="7" width="8" style="3" customWidth="1"/>
    <col min="8" max="8" width="8.5703125" style="3" customWidth="1"/>
    <col min="9" max="9" width="9" style="3" customWidth="1"/>
    <col min="10" max="10" width="10.7109375" style="3" customWidth="1"/>
    <col min="11" max="11" width="26.7109375" style="3" bestFit="1" customWidth="1"/>
    <col min="12" max="12" width="59.5703125" style="3" bestFit="1" customWidth="1"/>
    <col min="13" max="13" width="17.7109375" style="3" bestFit="1" customWidth="1"/>
    <col min="14" max="14" width="17" style="3" bestFit="1" customWidth="1"/>
    <col min="15" max="15" width="13.42578125" style="4" bestFit="1" customWidth="1"/>
    <col min="16" max="16" width="10.28515625" style="3" bestFit="1" customWidth="1"/>
    <col min="17" max="16384" width="9.28515625" style="3"/>
  </cols>
  <sheetData>
    <row r="1" spans="2:16" ht="15.75" thickBot="1" x14ac:dyDescent="0.3">
      <c r="D1" s="76"/>
      <c r="E1" s="70"/>
      <c r="F1" s="70"/>
    </row>
    <row r="2" spans="2:16" x14ac:dyDescent="0.25">
      <c r="C2" s="75" t="s">
        <v>3540</v>
      </c>
      <c r="D2" s="70"/>
      <c r="E2" s="70"/>
      <c r="F2" s="70"/>
      <c r="K2" s="74"/>
      <c r="L2" s="74"/>
    </row>
    <row r="3" spans="2:16" x14ac:dyDescent="0.25">
      <c r="C3" s="73" t="s">
        <v>5744</v>
      </c>
      <c r="D3" s="70"/>
      <c r="E3" s="71"/>
      <c r="F3" s="70"/>
      <c r="K3" s="66"/>
      <c r="L3" s="66"/>
      <c r="M3" s="72"/>
      <c r="N3" s="72"/>
    </row>
    <row r="4" spans="2:16" ht="15.75" customHeight="1" x14ac:dyDescent="0.25">
      <c r="C4" s="214" t="s">
        <v>3539</v>
      </c>
      <c r="D4" s="70"/>
      <c r="E4" s="71"/>
      <c r="F4" s="70"/>
      <c r="K4" s="66"/>
      <c r="L4" s="66"/>
      <c r="N4" s="69"/>
      <c r="O4" s="68"/>
    </row>
    <row r="5" spans="2:16" ht="15" customHeight="1" thickBot="1" x14ac:dyDescent="0.3">
      <c r="C5" s="215"/>
      <c r="K5" s="66"/>
      <c r="L5" s="66"/>
    </row>
    <row r="6" spans="2:16" ht="15.75" customHeight="1" thickBot="1" x14ac:dyDescent="0.3">
      <c r="C6" s="67"/>
      <c r="H6" s="12"/>
      <c r="K6" s="66"/>
      <c r="L6" s="66"/>
    </row>
    <row r="7" spans="2:16" ht="15.75" thickBot="1" x14ac:dyDescent="0.3">
      <c r="C7" s="67"/>
      <c r="H7" s="12"/>
      <c r="K7" s="66"/>
      <c r="L7" s="66"/>
      <c r="N7" s="65">
        <v>0.49</v>
      </c>
      <c r="P7" s="64"/>
    </row>
    <row r="8" spans="2:16" s="57" customFormat="1" ht="30.75" thickBot="1" x14ac:dyDescent="0.3">
      <c r="B8" s="63" t="s">
        <v>4</v>
      </c>
      <c r="C8" s="62" t="s">
        <v>3538</v>
      </c>
      <c r="D8" s="60" t="s">
        <v>3537</v>
      </c>
      <c r="E8" s="60" t="s">
        <v>3536</v>
      </c>
      <c r="F8" s="61" t="s">
        <v>3535</v>
      </c>
      <c r="G8" s="60" t="s">
        <v>3534</v>
      </c>
      <c r="H8" s="60" t="s">
        <v>3533</v>
      </c>
      <c r="I8" s="60" t="s">
        <v>362</v>
      </c>
      <c r="J8" s="60" t="s">
        <v>3532</v>
      </c>
      <c r="K8" s="60" t="s">
        <v>3531</v>
      </c>
      <c r="L8" s="60" t="s">
        <v>3</v>
      </c>
      <c r="M8" s="60" t="s">
        <v>3530</v>
      </c>
      <c r="N8" s="60" t="s">
        <v>3529</v>
      </c>
      <c r="O8" s="59" t="s">
        <v>3528</v>
      </c>
      <c r="P8" s="58" t="s">
        <v>3527</v>
      </c>
    </row>
    <row r="9" spans="2:16" ht="15" customHeight="1" x14ac:dyDescent="0.25">
      <c r="B9" s="37" t="s">
        <v>359</v>
      </c>
      <c r="C9" s="36" t="s">
        <v>3226</v>
      </c>
      <c r="D9" s="33" t="s">
        <v>404</v>
      </c>
      <c r="E9" s="33" t="s">
        <v>404</v>
      </c>
      <c r="F9" s="33" t="s">
        <v>404</v>
      </c>
      <c r="G9" s="33" t="s">
        <v>404</v>
      </c>
      <c r="H9" s="33" t="s">
        <v>404</v>
      </c>
      <c r="I9" s="33" t="s">
        <v>404</v>
      </c>
      <c r="J9" s="33" t="s">
        <v>404</v>
      </c>
      <c r="K9" s="33" t="s">
        <v>3225</v>
      </c>
      <c r="L9" s="35" t="s">
        <v>3224</v>
      </c>
      <c r="M9" s="44">
        <v>39.22</v>
      </c>
      <c r="N9" s="43">
        <v>20</v>
      </c>
      <c r="O9" s="34">
        <v>2.4300000000000002</v>
      </c>
      <c r="P9" s="33"/>
    </row>
    <row r="10" spans="2:16" ht="15" customHeight="1" x14ac:dyDescent="0.25">
      <c r="B10" s="18" t="s">
        <v>953</v>
      </c>
      <c r="C10" s="17" t="s">
        <v>3444</v>
      </c>
      <c r="D10" s="28" t="s">
        <v>404</v>
      </c>
      <c r="E10" s="12"/>
      <c r="F10" s="12" t="s">
        <v>3443</v>
      </c>
      <c r="G10" s="16">
        <v>82</v>
      </c>
      <c r="H10" s="12" t="s">
        <v>437</v>
      </c>
      <c r="I10" s="12" t="s">
        <v>466</v>
      </c>
      <c r="J10" s="12" t="s">
        <v>404</v>
      </c>
      <c r="K10" s="12" t="s">
        <v>3242</v>
      </c>
      <c r="L10" s="12" t="s">
        <v>3442</v>
      </c>
      <c r="M10" s="15">
        <v>97</v>
      </c>
      <c r="N10" s="14">
        <f t="shared" ref="N10:N27" si="0">M10-ROUND(M10*$N$7,2)</f>
        <v>49.47</v>
      </c>
      <c r="O10" s="13">
        <v>14.091537600000001</v>
      </c>
      <c r="P10" s="12"/>
    </row>
    <row r="11" spans="2:16" ht="15" customHeight="1" x14ac:dyDescent="0.25">
      <c r="B11" s="18" t="s">
        <v>953</v>
      </c>
      <c r="C11" s="17" t="s">
        <v>3447</v>
      </c>
      <c r="D11" s="28" t="s">
        <v>404</v>
      </c>
      <c r="E11" s="12"/>
      <c r="F11" s="12" t="s">
        <v>3446</v>
      </c>
      <c r="G11" s="16">
        <v>82</v>
      </c>
      <c r="H11" s="12" t="s">
        <v>437</v>
      </c>
      <c r="I11" s="12" t="s">
        <v>466</v>
      </c>
      <c r="J11" s="12" t="s">
        <v>404</v>
      </c>
      <c r="K11" s="12" t="s">
        <v>3242</v>
      </c>
      <c r="L11" s="12" t="s">
        <v>3445</v>
      </c>
      <c r="M11" s="15">
        <v>105.5</v>
      </c>
      <c r="N11" s="14">
        <f t="shared" si="0"/>
        <v>53.8</v>
      </c>
      <c r="O11" s="13">
        <v>13.865039999999999</v>
      </c>
      <c r="P11" s="12"/>
    </row>
    <row r="12" spans="2:16" ht="15" customHeight="1" x14ac:dyDescent="0.25">
      <c r="B12" s="18" t="s">
        <v>953</v>
      </c>
      <c r="C12" s="17" t="s">
        <v>3305</v>
      </c>
      <c r="D12" s="28" t="s">
        <v>404</v>
      </c>
      <c r="E12" s="12"/>
      <c r="F12" s="12" t="s">
        <v>3304</v>
      </c>
      <c r="G12" s="16">
        <v>86</v>
      </c>
      <c r="H12" s="12" t="s">
        <v>451</v>
      </c>
      <c r="I12" s="12" t="s">
        <v>466</v>
      </c>
      <c r="J12" s="12" t="s">
        <v>404</v>
      </c>
      <c r="K12" s="12" t="s">
        <v>3242</v>
      </c>
      <c r="L12" s="12" t="s">
        <v>3303</v>
      </c>
      <c r="M12" s="15">
        <v>105.5</v>
      </c>
      <c r="N12" s="14">
        <f t="shared" si="0"/>
        <v>53.8</v>
      </c>
      <c r="O12" s="13">
        <v>14.889571199999999</v>
      </c>
      <c r="P12" s="12"/>
    </row>
    <row r="13" spans="2:16" ht="15" customHeight="1" x14ac:dyDescent="0.25">
      <c r="B13" s="18" t="s">
        <v>953</v>
      </c>
      <c r="C13" s="17" t="s">
        <v>3436</v>
      </c>
      <c r="D13" s="28" t="s">
        <v>404</v>
      </c>
      <c r="E13" s="12"/>
      <c r="F13" s="12" t="s">
        <v>3304</v>
      </c>
      <c r="G13" s="16">
        <v>86</v>
      </c>
      <c r="H13" s="12" t="s">
        <v>437</v>
      </c>
      <c r="I13" s="12" t="s">
        <v>466</v>
      </c>
      <c r="J13" s="12" t="s">
        <v>404</v>
      </c>
      <c r="K13" s="12" t="s">
        <v>3242</v>
      </c>
      <c r="L13" s="12" t="s">
        <v>3435</v>
      </c>
      <c r="M13" s="15">
        <v>106</v>
      </c>
      <c r="N13" s="14">
        <f t="shared" si="0"/>
        <v>54.06</v>
      </c>
      <c r="O13" s="13">
        <v>15.133003199999999</v>
      </c>
      <c r="P13" s="12"/>
    </row>
    <row r="14" spans="2:16" ht="15" customHeight="1" x14ac:dyDescent="0.25">
      <c r="B14" s="18" t="s">
        <v>953</v>
      </c>
      <c r="C14" s="17" t="s">
        <v>3310</v>
      </c>
      <c r="D14" s="28" t="s">
        <v>404</v>
      </c>
      <c r="E14" s="12"/>
      <c r="F14" s="12" t="s">
        <v>3309</v>
      </c>
      <c r="G14" s="16">
        <v>82</v>
      </c>
      <c r="H14" s="12" t="s">
        <v>451</v>
      </c>
      <c r="I14" s="12" t="s">
        <v>466</v>
      </c>
      <c r="J14" s="12" t="s">
        <v>404</v>
      </c>
      <c r="K14" s="12" t="s">
        <v>3242</v>
      </c>
      <c r="L14" s="12" t="s">
        <v>3308</v>
      </c>
      <c r="M14" s="15">
        <v>106.5</v>
      </c>
      <c r="N14" s="14">
        <f t="shared" si="0"/>
        <v>54.31</v>
      </c>
      <c r="O14" s="13">
        <v>14.580518399999999</v>
      </c>
      <c r="P14" s="12"/>
    </row>
    <row r="15" spans="2:16" ht="15" customHeight="1" x14ac:dyDescent="0.25">
      <c r="B15" s="18" t="s">
        <v>953</v>
      </c>
      <c r="C15" s="17" t="s">
        <v>3441</v>
      </c>
      <c r="D15" s="28" t="s">
        <v>404</v>
      </c>
      <c r="E15" s="12"/>
      <c r="F15" s="12" t="s">
        <v>3440</v>
      </c>
      <c r="G15" s="16">
        <v>84</v>
      </c>
      <c r="H15" s="12" t="s">
        <v>437</v>
      </c>
      <c r="I15" s="12" t="s">
        <v>466</v>
      </c>
      <c r="J15" s="12" t="s">
        <v>404</v>
      </c>
      <c r="K15" s="12" t="s">
        <v>3242</v>
      </c>
      <c r="L15" s="12" t="s">
        <v>3439</v>
      </c>
      <c r="M15" s="15">
        <v>107</v>
      </c>
      <c r="N15" s="14">
        <f t="shared" si="0"/>
        <v>54.57</v>
      </c>
      <c r="O15" s="13">
        <v>14.627087999999999</v>
      </c>
      <c r="P15" s="12"/>
    </row>
    <row r="16" spans="2:16" ht="15" customHeight="1" x14ac:dyDescent="0.25">
      <c r="B16" s="18" t="s">
        <v>953</v>
      </c>
      <c r="C16" s="17" t="s">
        <v>3432</v>
      </c>
      <c r="D16" s="28" t="s">
        <v>404</v>
      </c>
      <c r="E16" s="12"/>
      <c r="F16" s="12" t="s">
        <v>3431</v>
      </c>
      <c r="G16" s="16">
        <v>88</v>
      </c>
      <c r="H16" s="12" t="s">
        <v>437</v>
      </c>
      <c r="I16" s="12" t="s">
        <v>466</v>
      </c>
      <c r="J16" s="12" t="s">
        <v>404</v>
      </c>
      <c r="K16" s="12" t="s">
        <v>3242</v>
      </c>
      <c r="L16" s="12" t="s">
        <v>3430</v>
      </c>
      <c r="M16" s="15">
        <v>109</v>
      </c>
      <c r="N16" s="14">
        <f t="shared" si="0"/>
        <v>55.59</v>
      </c>
      <c r="O16" s="13">
        <v>15.300230399999998</v>
      </c>
      <c r="P16" s="12"/>
    </row>
    <row r="17" spans="2:16" ht="15" customHeight="1" x14ac:dyDescent="0.25">
      <c r="B17" s="18" t="s">
        <v>953</v>
      </c>
      <c r="C17" s="17" t="s">
        <v>3300</v>
      </c>
      <c r="D17" s="28" t="s">
        <v>404</v>
      </c>
      <c r="E17" s="12"/>
      <c r="F17" s="12" t="s">
        <v>3299</v>
      </c>
      <c r="G17" s="16">
        <v>86</v>
      </c>
      <c r="H17" s="12" t="s">
        <v>451</v>
      </c>
      <c r="I17" s="12" t="s">
        <v>466</v>
      </c>
      <c r="J17" s="12" t="s">
        <v>404</v>
      </c>
      <c r="K17" s="12" t="s">
        <v>3242</v>
      </c>
      <c r="L17" s="12" t="s">
        <v>3298</v>
      </c>
      <c r="M17" s="15">
        <v>111.5</v>
      </c>
      <c r="N17" s="14">
        <f t="shared" si="0"/>
        <v>56.86</v>
      </c>
      <c r="O17" s="13">
        <v>16.228229903000003</v>
      </c>
      <c r="P17" s="12"/>
    </row>
    <row r="18" spans="2:16" ht="15" customHeight="1" x14ac:dyDescent="0.25">
      <c r="B18" s="18" t="s">
        <v>953</v>
      </c>
      <c r="C18" s="17" t="s">
        <v>3427</v>
      </c>
      <c r="D18" s="28" t="s">
        <v>404</v>
      </c>
      <c r="E18" s="12"/>
      <c r="F18" s="12" t="s">
        <v>3426</v>
      </c>
      <c r="G18" s="16">
        <v>91</v>
      </c>
      <c r="H18" s="12" t="s">
        <v>437</v>
      </c>
      <c r="I18" s="12" t="s">
        <v>466</v>
      </c>
      <c r="J18" s="12" t="s">
        <v>404</v>
      </c>
      <c r="K18" s="12" t="s">
        <v>3242</v>
      </c>
      <c r="L18" s="12" t="s">
        <v>3425</v>
      </c>
      <c r="M18" s="15">
        <v>113.5</v>
      </c>
      <c r="N18" s="14">
        <f t="shared" si="0"/>
        <v>57.88</v>
      </c>
      <c r="O18" s="13">
        <v>16.386148800000001</v>
      </c>
      <c r="P18" s="12"/>
    </row>
    <row r="19" spans="2:16" ht="15" customHeight="1" x14ac:dyDescent="0.25">
      <c r="B19" s="18" t="s">
        <v>953</v>
      </c>
      <c r="C19" s="17" t="s">
        <v>3302</v>
      </c>
      <c r="D19" s="28" t="s">
        <v>404</v>
      </c>
      <c r="E19" s="12"/>
      <c r="F19" s="12" t="s">
        <v>553</v>
      </c>
      <c r="G19" s="16">
        <v>88</v>
      </c>
      <c r="H19" s="12" t="s">
        <v>451</v>
      </c>
      <c r="I19" s="12" t="s">
        <v>466</v>
      </c>
      <c r="J19" s="12" t="s">
        <v>404</v>
      </c>
      <c r="K19" s="12" t="s">
        <v>3242</v>
      </c>
      <c r="L19" s="12" t="s">
        <v>3301</v>
      </c>
      <c r="M19" s="15">
        <v>114.5</v>
      </c>
      <c r="N19" s="14">
        <f t="shared" si="0"/>
        <v>58.39</v>
      </c>
      <c r="O19" s="13">
        <v>17.092442119000001</v>
      </c>
      <c r="P19" s="12"/>
    </row>
    <row r="20" spans="2:16" ht="15" customHeight="1" x14ac:dyDescent="0.25">
      <c r="B20" s="18" t="s">
        <v>953</v>
      </c>
      <c r="C20" s="17" t="s">
        <v>3438</v>
      </c>
      <c r="D20" s="28" t="s">
        <v>404</v>
      </c>
      <c r="E20" s="12"/>
      <c r="F20" s="12" t="s">
        <v>848</v>
      </c>
      <c r="G20" s="16">
        <v>84</v>
      </c>
      <c r="H20" s="12" t="s">
        <v>437</v>
      </c>
      <c r="I20" s="12" t="s">
        <v>466</v>
      </c>
      <c r="J20" s="12" t="s">
        <v>404</v>
      </c>
      <c r="K20" s="12" t="s">
        <v>3242</v>
      </c>
      <c r="L20" s="12" t="s">
        <v>3437</v>
      </c>
      <c r="M20" s="15">
        <v>115</v>
      </c>
      <c r="N20" s="14">
        <f t="shared" si="0"/>
        <v>58.65</v>
      </c>
      <c r="O20" s="13">
        <v>15.7659264</v>
      </c>
      <c r="P20" s="12"/>
    </row>
    <row r="21" spans="2:16" ht="15" customHeight="1" x14ac:dyDescent="0.25">
      <c r="B21" s="18" t="s">
        <v>953</v>
      </c>
      <c r="C21" s="17" t="s">
        <v>3307</v>
      </c>
      <c r="D21" s="28" t="s">
        <v>404</v>
      </c>
      <c r="E21" s="12"/>
      <c r="F21" s="12" t="s">
        <v>848</v>
      </c>
      <c r="G21" s="16">
        <v>84</v>
      </c>
      <c r="H21" s="12" t="s">
        <v>451</v>
      </c>
      <c r="I21" s="12" t="s">
        <v>466</v>
      </c>
      <c r="J21" s="12" t="s">
        <v>404</v>
      </c>
      <c r="K21" s="12" t="s">
        <v>3242</v>
      </c>
      <c r="L21" s="12" t="s">
        <v>3306</v>
      </c>
      <c r="M21" s="15">
        <v>115</v>
      </c>
      <c r="N21" s="14">
        <f t="shared" si="0"/>
        <v>58.65</v>
      </c>
      <c r="O21" s="13">
        <v>16.569946468000001</v>
      </c>
      <c r="P21" s="12"/>
    </row>
    <row r="22" spans="2:16" ht="15" customHeight="1" x14ac:dyDescent="0.25">
      <c r="B22" s="18" t="s">
        <v>953</v>
      </c>
      <c r="C22" s="17" t="s">
        <v>3312</v>
      </c>
      <c r="D22" s="28" t="s">
        <v>404</v>
      </c>
      <c r="E22" s="12"/>
      <c r="F22" s="12" t="s">
        <v>3118</v>
      </c>
      <c r="G22" s="16">
        <v>84</v>
      </c>
      <c r="H22" s="12" t="s">
        <v>451</v>
      </c>
      <c r="I22" s="12" t="s">
        <v>466</v>
      </c>
      <c r="J22" s="12" t="s">
        <v>404</v>
      </c>
      <c r="K22" s="12" t="s">
        <v>3242</v>
      </c>
      <c r="L22" s="12" t="s">
        <v>3311</v>
      </c>
      <c r="M22" s="15">
        <v>115.5</v>
      </c>
      <c r="N22" s="14">
        <f t="shared" si="0"/>
        <v>58.9</v>
      </c>
      <c r="O22" s="13">
        <v>14.6207376</v>
      </c>
      <c r="P22" s="12"/>
    </row>
    <row r="23" spans="2:16" ht="15" customHeight="1" x14ac:dyDescent="0.25">
      <c r="B23" s="18" t="s">
        <v>953</v>
      </c>
      <c r="C23" s="17" t="s">
        <v>3434</v>
      </c>
      <c r="D23" s="28" t="s">
        <v>404</v>
      </c>
      <c r="E23" s="12"/>
      <c r="F23" s="12" t="s">
        <v>553</v>
      </c>
      <c r="G23" s="16">
        <v>88</v>
      </c>
      <c r="H23" s="12" t="s">
        <v>437</v>
      </c>
      <c r="I23" s="12" t="s">
        <v>466</v>
      </c>
      <c r="J23" s="12" t="s">
        <v>404</v>
      </c>
      <c r="K23" s="12" t="s">
        <v>3242</v>
      </c>
      <c r="L23" s="12" t="s">
        <v>3433</v>
      </c>
      <c r="M23" s="15">
        <v>116</v>
      </c>
      <c r="N23" s="14">
        <f t="shared" si="0"/>
        <v>59.16</v>
      </c>
      <c r="O23" s="13">
        <v>16.449652799999999</v>
      </c>
      <c r="P23" s="12"/>
    </row>
    <row r="24" spans="2:16" ht="15" customHeight="1" x14ac:dyDescent="0.25">
      <c r="B24" s="18" t="s">
        <v>953</v>
      </c>
      <c r="C24" s="17" t="s">
        <v>3418</v>
      </c>
      <c r="D24" s="28" t="s">
        <v>404</v>
      </c>
      <c r="E24" s="12"/>
      <c r="F24" s="12" t="s">
        <v>3417</v>
      </c>
      <c r="G24" s="16">
        <v>95</v>
      </c>
      <c r="H24" s="12" t="s">
        <v>437</v>
      </c>
      <c r="I24" s="12" t="s">
        <v>466</v>
      </c>
      <c r="J24" s="12" t="s">
        <v>404</v>
      </c>
      <c r="K24" s="12" t="s">
        <v>3242</v>
      </c>
      <c r="L24" s="12" t="s">
        <v>3416</v>
      </c>
      <c r="M24" s="15">
        <v>116</v>
      </c>
      <c r="N24" s="14">
        <f t="shared" si="0"/>
        <v>59.16</v>
      </c>
      <c r="O24" s="13">
        <v>20.39</v>
      </c>
      <c r="P24" s="12"/>
    </row>
    <row r="25" spans="2:16" ht="15" customHeight="1" x14ac:dyDescent="0.25">
      <c r="B25" s="18" t="s">
        <v>953</v>
      </c>
      <c r="C25" s="28" t="s">
        <v>3396</v>
      </c>
      <c r="D25" s="28" t="s">
        <v>404</v>
      </c>
      <c r="E25" s="12"/>
      <c r="F25" s="12" t="s">
        <v>3395</v>
      </c>
      <c r="G25" s="16">
        <v>96</v>
      </c>
      <c r="H25" s="12" t="s">
        <v>437</v>
      </c>
      <c r="I25" s="12" t="s">
        <v>466</v>
      </c>
      <c r="J25" s="12" t="s">
        <v>404</v>
      </c>
      <c r="K25" s="12" t="s">
        <v>3242</v>
      </c>
      <c r="L25" s="12" t="s">
        <v>3394</v>
      </c>
      <c r="M25" s="15">
        <v>116.5</v>
      </c>
      <c r="N25" s="14">
        <f t="shared" si="0"/>
        <v>59.41</v>
      </c>
      <c r="O25" s="13">
        <v>34.04</v>
      </c>
      <c r="P25" s="12"/>
    </row>
    <row r="26" spans="2:16" ht="15" customHeight="1" x14ac:dyDescent="0.25">
      <c r="B26" s="18" t="s">
        <v>953</v>
      </c>
      <c r="C26" s="17" t="s">
        <v>3297</v>
      </c>
      <c r="D26" s="28" t="s">
        <v>404</v>
      </c>
      <c r="E26" s="12"/>
      <c r="F26" s="12" t="s">
        <v>550</v>
      </c>
      <c r="G26" s="16">
        <v>88</v>
      </c>
      <c r="H26" s="12" t="s">
        <v>451</v>
      </c>
      <c r="I26" s="12" t="s">
        <v>466</v>
      </c>
      <c r="J26" s="12" t="s">
        <v>404</v>
      </c>
      <c r="K26" s="12" t="s">
        <v>3242</v>
      </c>
      <c r="L26" s="12" t="s">
        <v>3296</v>
      </c>
      <c r="M26" s="15">
        <v>117</v>
      </c>
      <c r="N26" s="14">
        <f t="shared" si="0"/>
        <v>59.67</v>
      </c>
      <c r="O26" s="13">
        <v>17.395862399999999</v>
      </c>
      <c r="P26" s="12"/>
    </row>
    <row r="27" spans="2:16" ht="15" customHeight="1" x14ac:dyDescent="0.25">
      <c r="B27" s="18" t="s">
        <v>953</v>
      </c>
      <c r="C27" s="17" t="s">
        <v>3474</v>
      </c>
      <c r="D27" s="28" t="s">
        <v>404</v>
      </c>
      <c r="E27" s="12"/>
      <c r="F27" s="12" t="s">
        <v>547</v>
      </c>
      <c r="G27" s="16">
        <v>91</v>
      </c>
      <c r="H27" s="12" t="s">
        <v>437</v>
      </c>
      <c r="I27" s="12" t="s">
        <v>466</v>
      </c>
      <c r="J27" s="12" t="s">
        <v>404</v>
      </c>
      <c r="K27" s="12" t="s">
        <v>3242</v>
      </c>
      <c r="L27" s="12" t="s">
        <v>3473</v>
      </c>
      <c r="M27" s="15">
        <v>117.5</v>
      </c>
      <c r="N27" s="14">
        <f t="shared" si="0"/>
        <v>59.92</v>
      </c>
      <c r="O27" s="13">
        <v>16.9005312</v>
      </c>
      <c r="P27" s="12"/>
    </row>
    <row r="28" spans="2:16" ht="15" customHeight="1" x14ac:dyDescent="0.25">
      <c r="B28" s="37" t="s">
        <v>359</v>
      </c>
      <c r="C28" s="55" t="s">
        <v>3223</v>
      </c>
      <c r="D28" s="33" t="s">
        <v>404</v>
      </c>
      <c r="E28" s="33" t="s">
        <v>404</v>
      </c>
      <c r="F28" s="33" t="s">
        <v>404</v>
      </c>
      <c r="G28" s="33" t="s">
        <v>404</v>
      </c>
      <c r="H28" s="33" t="s">
        <v>404</v>
      </c>
      <c r="I28" s="33" t="s">
        <v>404</v>
      </c>
      <c r="J28" s="33" t="s">
        <v>404</v>
      </c>
      <c r="K28" s="33" t="s">
        <v>3222</v>
      </c>
      <c r="L28" s="35" t="s">
        <v>3221</v>
      </c>
      <c r="M28" s="15">
        <v>117.65</v>
      </c>
      <c r="N28" s="43">
        <v>60</v>
      </c>
      <c r="O28" s="34">
        <v>5.56</v>
      </c>
      <c r="P28" s="33"/>
    </row>
    <row r="29" spans="2:16" ht="15" customHeight="1" x14ac:dyDescent="0.25">
      <c r="B29" s="18" t="s">
        <v>953</v>
      </c>
      <c r="C29" s="17" t="s">
        <v>3429</v>
      </c>
      <c r="D29" s="28" t="s">
        <v>404</v>
      </c>
      <c r="E29" s="12"/>
      <c r="F29" s="12" t="s">
        <v>550</v>
      </c>
      <c r="G29" s="16">
        <v>88</v>
      </c>
      <c r="H29" s="12" t="s">
        <v>437</v>
      </c>
      <c r="I29" s="12" t="s">
        <v>466</v>
      </c>
      <c r="J29" s="12" t="s">
        <v>404</v>
      </c>
      <c r="K29" s="12" t="s">
        <v>3242</v>
      </c>
      <c r="L29" s="12" t="s">
        <v>3428</v>
      </c>
      <c r="M29" s="15">
        <v>118.5</v>
      </c>
      <c r="N29" s="14">
        <f t="shared" ref="N29:N60" si="1">M29-ROUND(M29*$N$7,2)</f>
        <v>60.43</v>
      </c>
      <c r="O29" s="13">
        <v>16.324761599999999</v>
      </c>
      <c r="P29" s="12"/>
    </row>
    <row r="30" spans="2:16" ht="15" customHeight="1" x14ac:dyDescent="0.25">
      <c r="B30" s="18" t="s">
        <v>953</v>
      </c>
      <c r="C30" s="17" t="s">
        <v>3295</v>
      </c>
      <c r="D30" s="28" t="s">
        <v>404</v>
      </c>
      <c r="E30" s="12"/>
      <c r="F30" s="12" t="s">
        <v>547</v>
      </c>
      <c r="G30" s="16">
        <v>91</v>
      </c>
      <c r="H30" s="12" t="s">
        <v>451</v>
      </c>
      <c r="I30" s="12" t="s">
        <v>466</v>
      </c>
      <c r="J30" s="12" t="s">
        <v>404</v>
      </c>
      <c r="K30" s="12" t="s">
        <v>3242</v>
      </c>
      <c r="L30" s="12" t="s">
        <v>3294</v>
      </c>
      <c r="M30" s="15">
        <v>119</v>
      </c>
      <c r="N30" s="14">
        <f t="shared" si="1"/>
        <v>60.69</v>
      </c>
      <c r="O30" s="13">
        <v>16.928049599999998</v>
      </c>
      <c r="P30" s="12"/>
    </row>
    <row r="31" spans="2:16" ht="15" customHeight="1" x14ac:dyDescent="0.25">
      <c r="B31" s="18" t="s">
        <v>953</v>
      </c>
      <c r="C31" s="17" t="s">
        <v>3280</v>
      </c>
      <c r="D31" s="28" t="s">
        <v>404</v>
      </c>
      <c r="E31" s="12"/>
      <c r="F31" s="12" t="s">
        <v>3279</v>
      </c>
      <c r="G31" s="16">
        <v>91</v>
      </c>
      <c r="H31" s="12" t="s">
        <v>437</v>
      </c>
      <c r="I31" s="12" t="s">
        <v>466</v>
      </c>
      <c r="J31" s="12" t="s">
        <v>404</v>
      </c>
      <c r="K31" s="12" t="s">
        <v>3242</v>
      </c>
      <c r="L31" s="12" t="s">
        <v>3278</v>
      </c>
      <c r="M31" s="15">
        <v>122</v>
      </c>
      <c r="N31" s="14">
        <f t="shared" si="1"/>
        <v>62.22</v>
      </c>
      <c r="O31" s="13">
        <v>17.899999999999999</v>
      </c>
      <c r="P31" s="12"/>
    </row>
    <row r="32" spans="2:16" ht="15" customHeight="1" x14ac:dyDescent="0.25">
      <c r="B32" s="18" t="s">
        <v>953</v>
      </c>
      <c r="C32" s="17" t="s">
        <v>3291</v>
      </c>
      <c r="D32" s="28" t="s">
        <v>404</v>
      </c>
      <c r="E32" s="12"/>
      <c r="F32" s="12" t="s">
        <v>3087</v>
      </c>
      <c r="G32" s="16">
        <v>94</v>
      </c>
      <c r="H32" s="12" t="s">
        <v>451</v>
      </c>
      <c r="I32" s="12" t="s">
        <v>466</v>
      </c>
      <c r="J32" s="12" t="s">
        <v>404</v>
      </c>
      <c r="K32" s="12" t="s">
        <v>3242</v>
      </c>
      <c r="L32" s="12" t="s">
        <v>3290</v>
      </c>
      <c r="M32" s="15">
        <v>122.5</v>
      </c>
      <c r="N32" s="14">
        <f t="shared" si="1"/>
        <v>62.47</v>
      </c>
      <c r="O32" s="13">
        <v>18.011851199999999</v>
      </c>
      <c r="P32" s="12"/>
    </row>
    <row r="33" spans="2:16" ht="15" customHeight="1" x14ac:dyDescent="0.25">
      <c r="B33" s="18" t="s">
        <v>953</v>
      </c>
      <c r="C33" s="17" t="s">
        <v>3422</v>
      </c>
      <c r="D33" s="28" t="s">
        <v>404</v>
      </c>
      <c r="E33" s="12"/>
      <c r="F33" s="12" t="s">
        <v>3087</v>
      </c>
      <c r="G33" s="16">
        <v>94</v>
      </c>
      <c r="H33" s="12" t="s">
        <v>437</v>
      </c>
      <c r="I33" s="12" t="s">
        <v>466</v>
      </c>
      <c r="J33" s="12" t="s">
        <v>404</v>
      </c>
      <c r="K33" s="12" t="s">
        <v>3242</v>
      </c>
      <c r="L33" s="12" t="s">
        <v>3421</v>
      </c>
      <c r="M33" s="15">
        <v>123</v>
      </c>
      <c r="N33" s="14">
        <f t="shared" si="1"/>
        <v>62.73</v>
      </c>
      <c r="O33" s="13">
        <v>18.0076176</v>
      </c>
      <c r="P33" s="12"/>
    </row>
    <row r="34" spans="2:16" ht="15" customHeight="1" x14ac:dyDescent="0.25">
      <c r="B34" s="18" t="s">
        <v>953</v>
      </c>
      <c r="C34" s="17" t="s">
        <v>3293</v>
      </c>
      <c r="D34" s="28" t="s">
        <v>404</v>
      </c>
      <c r="E34" s="12"/>
      <c r="F34" s="12" t="s">
        <v>3279</v>
      </c>
      <c r="G34" s="16">
        <v>91</v>
      </c>
      <c r="H34" s="12" t="s">
        <v>451</v>
      </c>
      <c r="I34" s="12" t="s">
        <v>466</v>
      </c>
      <c r="J34" s="12" t="s">
        <v>404</v>
      </c>
      <c r="K34" s="12" t="s">
        <v>3242</v>
      </c>
      <c r="L34" s="12" t="s">
        <v>3292</v>
      </c>
      <c r="M34" s="15">
        <v>123</v>
      </c>
      <c r="N34" s="14">
        <f t="shared" si="1"/>
        <v>62.73</v>
      </c>
      <c r="O34" s="13">
        <v>18.735796800000003</v>
      </c>
      <c r="P34" s="12"/>
    </row>
    <row r="35" spans="2:16" ht="15" customHeight="1" x14ac:dyDescent="0.25">
      <c r="B35" s="18" t="s">
        <v>953</v>
      </c>
      <c r="C35" s="17" t="s">
        <v>3415</v>
      </c>
      <c r="D35" s="28" t="s">
        <v>404</v>
      </c>
      <c r="E35" s="12"/>
      <c r="F35" s="12" t="s">
        <v>3414</v>
      </c>
      <c r="G35" s="16">
        <v>96</v>
      </c>
      <c r="H35" s="12" t="s">
        <v>437</v>
      </c>
      <c r="I35" s="12" t="s">
        <v>466</v>
      </c>
      <c r="J35" s="12" t="s">
        <v>404</v>
      </c>
      <c r="K35" s="12" t="s">
        <v>3242</v>
      </c>
      <c r="L35" s="12" t="s">
        <v>3413</v>
      </c>
      <c r="M35" s="15">
        <v>124</v>
      </c>
      <c r="N35" s="14">
        <f t="shared" si="1"/>
        <v>63.24</v>
      </c>
      <c r="O35" s="13">
        <v>20.945736</v>
      </c>
      <c r="P35" s="12"/>
    </row>
    <row r="36" spans="2:16" ht="15" customHeight="1" x14ac:dyDescent="0.25">
      <c r="B36" s="18" t="s">
        <v>953</v>
      </c>
      <c r="C36" s="17" t="s">
        <v>3393</v>
      </c>
      <c r="D36" s="28" t="s">
        <v>404</v>
      </c>
      <c r="E36" s="12"/>
      <c r="F36" s="12" t="s">
        <v>3392</v>
      </c>
      <c r="G36" s="16">
        <v>98</v>
      </c>
      <c r="H36" s="12" t="s">
        <v>437</v>
      </c>
      <c r="I36" s="12" t="s">
        <v>466</v>
      </c>
      <c r="J36" s="12" t="s">
        <v>404</v>
      </c>
      <c r="K36" s="12" t="s">
        <v>3242</v>
      </c>
      <c r="L36" s="12" t="s">
        <v>3391</v>
      </c>
      <c r="M36" s="15">
        <v>126.5</v>
      </c>
      <c r="N36" s="14">
        <f t="shared" si="1"/>
        <v>64.509999999999991</v>
      </c>
      <c r="O36" s="13">
        <v>21.737419200000001</v>
      </c>
      <c r="P36" s="12"/>
    </row>
    <row r="37" spans="2:16" ht="15" customHeight="1" x14ac:dyDescent="0.25">
      <c r="B37" s="18" t="s">
        <v>953</v>
      </c>
      <c r="C37" s="17" t="s">
        <v>3406</v>
      </c>
      <c r="D37" s="28" t="s">
        <v>404</v>
      </c>
      <c r="E37" s="12"/>
      <c r="F37" s="12" t="s">
        <v>3405</v>
      </c>
      <c r="G37" s="16">
        <v>94</v>
      </c>
      <c r="H37" s="12" t="s">
        <v>437</v>
      </c>
      <c r="I37" s="12" t="s">
        <v>466</v>
      </c>
      <c r="J37" s="12" t="s">
        <v>404</v>
      </c>
      <c r="K37" s="12" t="s">
        <v>3242</v>
      </c>
      <c r="L37" s="12" t="s">
        <v>3404</v>
      </c>
      <c r="M37" s="15">
        <v>129</v>
      </c>
      <c r="N37" s="14">
        <f t="shared" si="1"/>
        <v>65.789999999999992</v>
      </c>
      <c r="O37" s="13">
        <v>19.485144000000002</v>
      </c>
      <c r="P37" s="12"/>
    </row>
    <row r="38" spans="2:16" ht="15" customHeight="1" x14ac:dyDescent="0.25">
      <c r="B38" s="18" t="s">
        <v>953</v>
      </c>
      <c r="C38" s="17" t="s">
        <v>3401</v>
      </c>
      <c r="D38" s="28" t="s">
        <v>404</v>
      </c>
      <c r="E38" s="12"/>
      <c r="F38" s="12" t="s">
        <v>3400</v>
      </c>
      <c r="G38" s="16">
        <v>96</v>
      </c>
      <c r="H38" s="12" t="s">
        <v>437</v>
      </c>
      <c r="I38" s="12" t="s">
        <v>466</v>
      </c>
      <c r="J38" s="12" t="s">
        <v>404</v>
      </c>
      <c r="K38" s="12" t="s">
        <v>3242</v>
      </c>
      <c r="L38" s="12" t="s">
        <v>3399</v>
      </c>
      <c r="M38" s="15">
        <v>130.5</v>
      </c>
      <c r="N38" s="14">
        <f t="shared" si="1"/>
        <v>66.55</v>
      </c>
      <c r="O38" s="13">
        <v>20.2387248</v>
      </c>
      <c r="P38" s="12"/>
    </row>
    <row r="39" spans="2:16" ht="15" customHeight="1" x14ac:dyDescent="0.25">
      <c r="B39" s="18" t="s">
        <v>953</v>
      </c>
      <c r="C39" s="17" t="s">
        <v>3368</v>
      </c>
      <c r="D39" s="28" t="s">
        <v>404</v>
      </c>
      <c r="E39" s="12"/>
      <c r="F39" s="12" t="s">
        <v>3367</v>
      </c>
      <c r="G39" s="16">
        <v>85</v>
      </c>
      <c r="H39" s="12" t="s">
        <v>537</v>
      </c>
      <c r="I39" s="12" t="s">
        <v>466</v>
      </c>
      <c r="J39" s="12" t="s">
        <v>404</v>
      </c>
      <c r="K39" s="12" t="s">
        <v>3242</v>
      </c>
      <c r="L39" s="12" t="s">
        <v>3366</v>
      </c>
      <c r="M39" s="15">
        <v>131</v>
      </c>
      <c r="N39" s="14">
        <f t="shared" si="1"/>
        <v>66.81</v>
      </c>
      <c r="O39" s="13">
        <v>15.8103792</v>
      </c>
      <c r="P39" s="12"/>
    </row>
    <row r="40" spans="2:16" ht="15" customHeight="1" x14ac:dyDescent="0.25">
      <c r="B40" s="18" t="s">
        <v>359</v>
      </c>
      <c r="C40" s="17" t="s">
        <v>3110</v>
      </c>
      <c r="D40" s="12" t="s">
        <v>839</v>
      </c>
      <c r="E40" s="12"/>
      <c r="F40" s="12" t="s">
        <v>3109</v>
      </c>
      <c r="G40" s="16">
        <v>74</v>
      </c>
      <c r="H40" s="12" t="s">
        <v>437</v>
      </c>
      <c r="I40" s="12" t="s">
        <v>466</v>
      </c>
      <c r="J40" s="12" t="s">
        <v>404</v>
      </c>
      <c r="K40" s="12" t="s">
        <v>2946</v>
      </c>
      <c r="L40" s="12" t="s">
        <v>3108</v>
      </c>
      <c r="M40" s="15">
        <v>136</v>
      </c>
      <c r="N40" s="14">
        <f t="shared" si="1"/>
        <v>69.36</v>
      </c>
      <c r="O40" s="13">
        <v>13.003395563520002</v>
      </c>
      <c r="P40" s="12"/>
    </row>
    <row r="41" spans="2:16" ht="15" customHeight="1" x14ac:dyDescent="0.25">
      <c r="B41" s="22" t="s">
        <v>359</v>
      </c>
      <c r="C41" s="29" t="s">
        <v>2036</v>
      </c>
      <c r="D41" s="19" t="s">
        <v>829</v>
      </c>
      <c r="E41" s="19"/>
      <c r="F41" s="19" t="s">
        <v>2035</v>
      </c>
      <c r="G41" s="19">
        <v>95</v>
      </c>
      <c r="H41" s="19" t="s">
        <v>2028</v>
      </c>
      <c r="I41" s="19" t="s">
        <v>466</v>
      </c>
      <c r="J41" s="19" t="s">
        <v>404</v>
      </c>
      <c r="K41" s="19" t="s">
        <v>2027</v>
      </c>
      <c r="L41" s="19" t="s">
        <v>2034</v>
      </c>
      <c r="M41" s="20">
        <v>136.5</v>
      </c>
      <c r="N41" s="14">
        <f t="shared" si="1"/>
        <v>69.61</v>
      </c>
      <c r="O41" s="13">
        <v>10.75</v>
      </c>
      <c r="P41" s="19"/>
    </row>
    <row r="42" spans="2:16" ht="15" customHeight="1" x14ac:dyDescent="0.25">
      <c r="B42" s="18" t="s">
        <v>953</v>
      </c>
      <c r="C42" s="17" t="s">
        <v>1600</v>
      </c>
      <c r="D42" s="28" t="s">
        <v>404</v>
      </c>
      <c r="E42" s="12"/>
      <c r="F42" s="12" t="s">
        <v>1599</v>
      </c>
      <c r="G42" s="16" t="s">
        <v>1578</v>
      </c>
      <c r="H42" s="12" t="s">
        <v>756</v>
      </c>
      <c r="I42" s="12" t="s">
        <v>466</v>
      </c>
      <c r="J42" s="12" t="s">
        <v>404</v>
      </c>
      <c r="K42" s="12" t="s">
        <v>1482</v>
      </c>
      <c r="L42" s="12" t="s">
        <v>1598</v>
      </c>
      <c r="M42" s="15">
        <v>137</v>
      </c>
      <c r="N42" s="14">
        <f t="shared" si="1"/>
        <v>69.87</v>
      </c>
      <c r="O42" s="13">
        <v>16.756588799999999</v>
      </c>
      <c r="P42" s="12"/>
    </row>
    <row r="43" spans="2:16" ht="15" customHeight="1" x14ac:dyDescent="0.25">
      <c r="B43" s="18" t="s">
        <v>359</v>
      </c>
      <c r="C43" s="17" t="s">
        <v>2999</v>
      </c>
      <c r="D43" s="12" t="s">
        <v>444</v>
      </c>
      <c r="E43" s="12"/>
      <c r="F43" s="12" t="s">
        <v>553</v>
      </c>
      <c r="G43" s="16">
        <v>86</v>
      </c>
      <c r="H43" s="12" t="s">
        <v>451</v>
      </c>
      <c r="I43" s="12" t="s">
        <v>466</v>
      </c>
      <c r="J43" s="12" t="s">
        <v>404</v>
      </c>
      <c r="K43" s="12" t="s">
        <v>2946</v>
      </c>
      <c r="L43" s="12" t="s">
        <v>2998</v>
      </c>
      <c r="M43" s="15">
        <v>137.5</v>
      </c>
      <c r="N43" s="14">
        <f t="shared" si="1"/>
        <v>70.12</v>
      </c>
      <c r="O43" s="13">
        <v>16.276075200000001</v>
      </c>
      <c r="P43" s="12"/>
    </row>
    <row r="44" spans="2:16" ht="15" customHeight="1" x14ac:dyDescent="0.25">
      <c r="B44" s="18" t="s">
        <v>359</v>
      </c>
      <c r="C44" s="17" t="s">
        <v>784</v>
      </c>
      <c r="D44" s="12" t="s">
        <v>783</v>
      </c>
      <c r="E44" s="12"/>
      <c r="F44" s="12" t="s">
        <v>553</v>
      </c>
      <c r="G44" s="16">
        <v>88</v>
      </c>
      <c r="H44" s="12" t="s">
        <v>451</v>
      </c>
      <c r="I44" s="12" t="s">
        <v>466</v>
      </c>
      <c r="J44" s="12" t="s">
        <v>404</v>
      </c>
      <c r="K44" s="12" t="s">
        <v>754</v>
      </c>
      <c r="L44" s="12" t="s">
        <v>782</v>
      </c>
      <c r="M44" s="15">
        <v>137.5</v>
      </c>
      <c r="N44" s="14">
        <f t="shared" si="1"/>
        <v>70.12</v>
      </c>
      <c r="O44" s="13">
        <v>15.749000000000001</v>
      </c>
      <c r="P44" s="12"/>
    </row>
    <row r="45" spans="2:16" ht="15" customHeight="1" x14ac:dyDescent="0.25">
      <c r="B45" s="18" t="s">
        <v>953</v>
      </c>
      <c r="C45" s="17" t="s">
        <v>3287</v>
      </c>
      <c r="D45" s="28" t="s">
        <v>404</v>
      </c>
      <c r="E45" s="12"/>
      <c r="F45" s="12" t="s">
        <v>3027</v>
      </c>
      <c r="G45" s="16">
        <v>82</v>
      </c>
      <c r="H45" s="12" t="s">
        <v>451</v>
      </c>
      <c r="I45" s="12" t="s">
        <v>466</v>
      </c>
      <c r="J45" s="12" t="s">
        <v>404</v>
      </c>
      <c r="K45" s="12" t="s">
        <v>3242</v>
      </c>
      <c r="L45" s="12" t="s">
        <v>3286</v>
      </c>
      <c r="M45" s="15">
        <v>139</v>
      </c>
      <c r="N45" s="14">
        <f t="shared" si="1"/>
        <v>70.89</v>
      </c>
      <c r="O45" s="13">
        <v>15.93</v>
      </c>
      <c r="P45" s="12"/>
    </row>
    <row r="46" spans="2:16" ht="15" customHeight="1" x14ac:dyDescent="0.25">
      <c r="B46" s="18" t="s">
        <v>953</v>
      </c>
      <c r="C46" s="17" t="s">
        <v>3424</v>
      </c>
      <c r="D46" s="28" t="s">
        <v>404</v>
      </c>
      <c r="E46" s="12"/>
      <c r="F46" s="12" t="s">
        <v>544</v>
      </c>
      <c r="G46" s="16">
        <v>92</v>
      </c>
      <c r="H46" s="12" t="s">
        <v>437</v>
      </c>
      <c r="I46" s="12" t="s">
        <v>466</v>
      </c>
      <c r="J46" s="12" t="s">
        <v>404</v>
      </c>
      <c r="K46" s="12" t="s">
        <v>3242</v>
      </c>
      <c r="L46" s="12" t="s">
        <v>3423</v>
      </c>
      <c r="M46" s="15">
        <v>139.5</v>
      </c>
      <c r="N46" s="14">
        <f t="shared" si="1"/>
        <v>71.14</v>
      </c>
      <c r="O46" s="13">
        <v>19.015214400000001</v>
      </c>
      <c r="P46" s="12"/>
    </row>
    <row r="47" spans="2:16" ht="15" customHeight="1" x14ac:dyDescent="0.25">
      <c r="B47" s="18" t="s">
        <v>953</v>
      </c>
      <c r="C47" s="17" t="s">
        <v>3354</v>
      </c>
      <c r="D47" s="28" t="s">
        <v>404</v>
      </c>
      <c r="E47" s="12"/>
      <c r="F47" s="12" t="s">
        <v>544</v>
      </c>
      <c r="G47" s="16">
        <v>92</v>
      </c>
      <c r="H47" s="12" t="s">
        <v>451</v>
      </c>
      <c r="I47" s="12" t="s">
        <v>466</v>
      </c>
      <c r="J47" s="12" t="s">
        <v>404</v>
      </c>
      <c r="K47" s="12" t="s">
        <v>3242</v>
      </c>
      <c r="L47" s="12" t="s">
        <v>3353</v>
      </c>
      <c r="M47" s="15">
        <v>140</v>
      </c>
      <c r="N47" s="14">
        <f t="shared" si="1"/>
        <v>71.400000000000006</v>
      </c>
      <c r="O47" s="13">
        <v>18.399225600000001</v>
      </c>
      <c r="P47" s="12"/>
    </row>
    <row r="48" spans="2:16" ht="15" customHeight="1" x14ac:dyDescent="0.25">
      <c r="B48" s="18" t="s">
        <v>953</v>
      </c>
      <c r="C48" s="17" t="s">
        <v>3277</v>
      </c>
      <c r="D48" s="28" t="s">
        <v>404</v>
      </c>
      <c r="E48" s="12"/>
      <c r="F48" s="12" t="s">
        <v>544</v>
      </c>
      <c r="G48" s="16">
        <v>92</v>
      </c>
      <c r="H48" s="12" t="s">
        <v>537</v>
      </c>
      <c r="I48" s="12" t="s">
        <v>466</v>
      </c>
      <c r="J48" s="12" t="s">
        <v>404</v>
      </c>
      <c r="K48" s="12" t="s">
        <v>3242</v>
      </c>
      <c r="L48" s="12" t="s">
        <v>3276</v>
      </c>
      <c r="M48" s="15">
        <v>140</v>
      </c>
      <c r="N48" s="14">
        <f t="shared" si="1"/>
        <v>71.400000000000006</v>
      </c>
      <c r="O48" s="13">
        <v>18.760000000000002</v>
      </c>
      <c r="P48" s="12"/>
    </row>
    <row r="49" spans="2:16" ht="15" customHeight="1" x14ac:dyDescent="0.25">
      <c r="B49" s="18" t="s">
        <v>359</v>
      </c>
      <c r="C49" s="17" t="s">
        <v>3119</v>
      </c>
      <c r="D49" s="12" t="s">
        <v>829</v>
      </c>
      <c r="E49" s="12"/>
      <c r="F49" s="12" t="s">
        <v>3118</v>
      </c>
      <c r="G49" s="16">
        <v>84</v>
      </c>
      <c r="H49" s="12" t="s">
        <v>451</v>
      </c>
      <c r="I49" s="12" t="s">
        <v>466</v>
      </c>
      <c r="J49" s="12" t="s">
        <v>404</v>
      </c>
      <c r="K49" s="12" t="s">
        <v>2946</v>
      </c>
      <c r="L49" s="12" t="s">
        <v>3117</v>
      </c>
      <c r="M49" s="15">
        <v>140.5</v>
      </c>
      <c r="N49" s="14">
        <f t="shared" si="1"/>
        <v>71.650000000000006</v>
      </c>
      <c r="O49" s="13">
        <v>14.853162445440001</v>
      </c>
      <c r="P49" s="12"/>
    </row>
    <row r="50" spans="2:16" ht="15" customHeight="1" x14ac:dyDescent="0.25">
      <c r="B50" s="18" t="s">
        <v>953</v>
      </c>
      <c r="C50" s="17" t="s">
        <v>1594</v>
      </c>
      <c r="D50" s="28" t="s">
        <v>404</v>
      </c>
      <c r="E50" s="12"/>
      <c r="F50" s="12" t="s">
        <v>1593</v>
      </c>
      <c r="G50" s="16" t="s">
        <v>1592</v>
      </c>
      <c r="H50" s="12" t="s">
        <v>756</v>
      </c>
      <c r="I50" s="12" t="s">
        <v>466</v>
      </c>
      <c r="J50" s="12" t="s">
        <v>404</v>
      </c>
      <c r="K50" s="12" t="s">
        <v>1482</v>
      </c>
      <c r="L50" s="12" t="s">
        <v>1591</v>
      </c>
      <c r="M50" s="15">
        <v>140.5</v>
      </c>
      <c r="N50" s="14">
        <f t="shared" si="1"/>
        <v>71.650000000000006</v>
      </c>
      <c r="O50" s="13">
        <v>17.425497599999996</v>
      </c>
      <c r="P50" s="12"/>
    </row>
    <row r="51" spans="2:16" ht="15" customHeight="1" x14ac:dyDescent="0.25">
      <c r="B51" s="18" t="s">
        <v>359</v>
      </c>
      <c r="C51" s="17" t="s">
        <v>846</v>
      </c>
      <c r="D51" s="12" t="s">
        <v>839</v>
      </c>
      <c r="E51" s="12"/>
      <c r="F51" s="12" t="s">
        <v>845</v>
      </c>
      <c r="G51" s="16">
        <v>81</v>
      </c>
      <c r="H51" s="12" t="s">
        <v>437</v>
      </c>
      <c r="I51" s="12" t="s">
        <v>466</v>
      </c>
      <c r="J51" s="12" t="s">
        <v>404</v>
      </c>
      <c r="K51" s="12" t="s">
        <v>754</v>
      </c>
      <c r="L51" s="12" t="s">
        <v>844</v>
      </c>
      <c r="M51" s="15">
        <v>140.5</v>
      </c>
      <c r="N51" s="14">
        <f t="shared" si="1"/>
        <v>71.650000000000006</v>
      </c>
      <c r="O51" s="13">
        <v>13.04149144896</v>
      </c>
      <c r="P51" s="12"/>
    </row>
    <row r="52" spans="2:16" ht="15" customHeight="1" x14ac:dyDescent="0.25">
      <c r="B52" s="18" t="s">
        <v>359</v>
      </c>
      <c r="C52" s="17" t="s">
        <v>3035</v>
      </c>
      <c r="D52" s="12" t="s">
        <v>823</v>
      </c>
      <c r="E52" s="12"/>
      <c r="F52" s="12" t="s">
        <v>547</v>
      </c>
      <c r="G52" s="16">
        <v>89</v>
      </c>
      <c r="H52" s="12" t="s">
        <v>569</v>
      </c>
      <c r="I52" s="12" t="s">
        <v>466</v>
      </c>
      <c r="J52" s="12" t="s">
        <v>404</v>
      </c>
      <c r="K52" s="12" t="s">
        <v>2946</v>
      </c>
      <c r="L52" s="12" t="s">
        <v>3034</v>
      </c>
      <c r="M52" s="15">
        <v>141</v>
      </c>
      <c r="N52" s="14">
        <f t="shared" si="1"/>
        <v>71.91</v>
      </c>
      <c r="O52" s="13">
        <v>16.362182796479999</v>
      </c>
      <c r="P52" s="12"/>
    </row>
    <row r="53" spans="2:16" ht="15" customHeight="1" x14ac:dyDescent="0.25">
      <c r="B53" s="18" t="s">
        <v>359</v>
      </c>
      <c r="C53" s="17" t="s">
        <v>554</v>
      </c>
      <c r="D53" s="12" t="s">
        <v>404</v>
      </c>
      <c r="E53" s="12"/>
      <c r="F53" s="12" t="s">
        <v>553</v>
      </c>
      <c r="G53" s="16">
        <v>88</v>
      </c>
      <c r="H53" s="12" t="s">
        <v>437</v>
      </c>
      <c r="I53" s="12" t="s">
        <v>466</v>
      </c>
      <c r="J53" s="12" t="s">
        <v>404</v>
      </c>
      <c r="K53" s="12" t="s">
        <v>465</v>
      </c>
      <c r="L53" s="12" t="s">
        <v>552</v>
      </c>
      <c r="M53" s="15">
        <v>141</v>
      </c>
      <c r="N53" s="14">
        <f t="shared" si="1"/>
        <v>71.91</v>
      </c>
      <c r="O53" s="13">
        <v>17.195879999999999</v>
      </c>
      <c r="P53" s="12"/>
    </row>
    <row r="54" spans="2:16" ht="15" customHeight="1" x14ac:dyDescent="0.25">
      <c r="B54" s="18" t="s">
        <v>953</v>
      </c>
      <c r="C54" s="17" t="s">
        <v>3285</v>
      </c>
      <c r="D54" s="28" t="s">
        <v>404</v>
      </c>
      <c r="E54" s="12"/>
      <c r="F54" s="12" t="s">
        <v>3284</v>
      </c>
      <c r="G54" s="16">
        <v>87</v>
      </c>
      <c r="H54" s="12" t="s">
        <v>451</v>
      </c>
      <c r="I54" s="12" t="s">
        <v>557</v>
      </c>
      <c r="J54" s="12" t="s">
        <v>404</v>
      </c>
      <c r="K54" s="12" t="s">
        <v>3242</v>
      </c>
      <c r="L54" s="12" t="s">
        <v>3283</v>
      </c>
      <c r="M54" s="15">
        <v>141.5</v>
      </c>
      <c r="N54" s="14">
        <f t="shared" si="1"/>
        <v>72.16</v>
      </c>
      <c r="O54" s="13">
        <v>16.62</v>
      </c>
      <c r="P54" s="12"/>
    </row>
    <row r="55" spans="2:16" ht="15" customHeight="1" x14ac:dyDescent="0.25">
      <c r="B55" s="18" t="s">
        <v>359</v>
      </c>
      <c r="C55" s="17" t="s">
        <v>3220</v>
      </c>
      <c r="D55" s="12" t="s">
        <v>839</v>
      </c>
      <c r="E55" s="12"/>
      <c r="F55" s="12" t="s">
        <v>3219</v>
      </c>
      <c r="G55" s="16">
        <v>72</v>
      </c>
      <c r="H55" s="12" t="s">
        <v>437</v>
      </c>
      <c r="I55" s="12" t="s">
        <v>466</v>
      </c>
      <c r="J55" s="12" t="s">
        <v>404</v>
      </c>
      <c r="K55" s="12" t="s">
        <v>3216</v>
      </c>
      <c r="L55" s="12" t="s">
        <v>3218</v>
      </c>
      <c r="M55" s="15">
        <v>141.5</v>
      </c>
      <c r="N55" s="14">
        <f t="shared" si="1"/>
        <v>72.16</v>
      </c>
      <c r="O55" s="13">
        <v>11.904840000000002</v>
      </c>
      <c r="P55" s="12"/>
    </row>
    <row r="56" spans="2:16" ht="15" customHeight="1" x14ac:dyDescent="0.25">
      <c r="B56" s="18" t="s">
        <v>953</v>
      </c>
      <c r="C56" s="17" t="s">
        <v>1580</v>
      </c>
      <c r="D56" s="28" t="s">
        <v>404</v>
      </c>
      <c r="E56" s="12"/>
      <c r="F56" s="12" t="s">
        <v>1579</v>
      </c>
      <c r="G56" s="16" t="s">
        <v>1578</v>
      </c>
      <c r="H56" s="12" t="s">
        <v>756</v>
      </c>
      <c r="I56" s="12" t="s">
        <v>557</v>
      </c>
      <c r="J56" s="12" t="s">
        <v>404</v>
      </c>
      <c r="K56" s="12" t="s">
        <v>1482</v>
      </c>
      <c r="L56" s="12" t="s">
        <v>1577</v>
      </c>
      <c r="M56" s="15">
        <v>142</v>
      </c>
      <c r="N56" s="14">
        <f t="shared" si="1"/>
        <v>72.42</v>
      </c>
      <c r="O56" s="13">
        <v>16.621113600000001</v>
      </c>
      <c r="P56" s="12"/>
    </row>
    <row r="57" spans="2:16" ht="15" customHeight="1" x14ac:dyDescent="0.25">
      <c r="B57" s="18" t="s">
        <v>953</v>
      </c>
      <c r="C57" s="17" t="s">
        <v>3466</v>
      </c>
      <c r="D57" s="28" t="s">
        <v>404</v>
      </c>
      <c r="E57" s="12"/>
      <c r="F57" s="12" t="s">
        <v>520</v>
      </c>
      <c r="G57" s="16">
        <v>98</v>
      </c>
      <c r="H57" s="12" t="s">
        <v>437</v>
      </c>
      <c r="I57" s="12" t="s">
        <v>466</v>
      </c>
      <c r="J57" s="12" t="s">
        <v>404</v>
      </c>
      <c r="K57" s="12" t="s">
        <v>3242</v>
      </c>
      <c r="L57" s="12" t="s">
        <v>3465</v>
      </c>
      <c r="M57" s="15">
        <v>142.5</v>
      </c>
      <c r="N57" s="14">
        <f t="shared" si="1"/>
        <v>72.67</v>
      </c>
      <c r="O57" s="13">
        <v>20.9647872</v>
      </c>
      <c r="P57" s="12"/>
    </row>
    <row r="58" spans="2:16" ht="15" customHeight="1" x14ac:dyDescent="0.25">
      <c r="B58" s="18" t="s">
        <v>359</v>
      </c>
      <c r="C58" s="17" t="s">
        <v>3152</v>
      </c>
      <c r="D58" s="12" t="s">
        <v>839</v>
      </c>
      <c r="E58" s="12"/>
      <c r="F58" s="12" t="s">
        <v>3151</v>
      </c>
      <c r="G58" s="16">
        <v>77</v>
      </c>
      <c r="H58" s="12" t="s">
        <v>437</v>
      </c>
      <c r="I58" s="12" t="s">
        <v>466</v>
      </c>
      <c r="J58" s="12" t="s">
        <v>404</v>
      </c>
      <c r="K58" s="12" t="s">
        <v>2946</v>
      </c>
      <c r="L58" s="12" t="s">
        <v>3150</v>
      </c>
      <c r="M58" s="15">
        <v>142.5</v>
      </c>
      <c r="N58" s="14">
        <f t="shared" si="1"/>
        <v>72.67</v>
      </c>
      <c r="O58" s="13">
        <v>15.30396375648</v>
      </c>
      <c r="P58" s="12"/>
    </row>
    <row r="59" spans="2:16" ht="15" customHeight="1" x14ac:dyDescent="0.25">
      <c r="B59" s="18" t="s">
        <v>953</v>
      </c>
      <c r="C59" s="17" t="s">
        <v>1590</v>
      </c>
      <c r="D59" s="28" t="s">
        <v>404</v>
      </c>
      <c r="E59" s="12"/>
      <c r="F59" s="12" t="s">
        <v>744</v>
      </c>
      <c r="G59" s="16" t="s">
        <v>1532</v>
      </c>
      <c r="H59" s="12" t="s">
        <v>756</v>
      </c>
      <c r="I59" s="12" t="s">
        <v>466</v>
      </c>
      <c r="J59" s="12" t="s">
        <v>404</v>
      </c>
      <c r="K59" s="12" t="s">
        <v>1482</v>
      </c>
      <c r="L59" s="12" t="s">
        <v>1589</v>
      </c>
      <c r="M59" s="15">
        <v>142.5</v>
      </c>
      <c r="N59" s="14">
        <f t="shared" si="1"/>
        <v>72.67</v>
      </c>
      <c r="O59" s="13">
        <v>19.072368000000001</v>
      </c>
      <c r="P59" s="12"/>
    </row>
    <row r="60" spans="2:16" ht="15" customHeight="1" x14ac:dyDescent="0.25">
      <c r="B60" s="18" t="s">
        <v>953</v>
      </c>
      <c r="C60" s="17" t="s">
        <v>1586</v>
      </c>
      <c r="D60" s="28" t="s">
        <v>404</v>
      </c>
      <c r="E60" s="12"/>
      <c r="F60" s="12" t="s">
        <v>1585</v>
      </c>
      <c r="G60" s="16" t="s">
        <v>1490</v>
      </c>
      <c r="H60" s="12" t="s">
        <v>756</v>
      </c>
      <c r="I60" s="12" t="s">
        <v>466</v>
      </c>
      <c r="J60" s="12" t="s">
        <v>404</v>
      </c>
      <c r="K60" s="12" t="s">
        <v>1482</v>
      </c>
      <c r="L60" s="12" t="s">
        <v>1584</v>
      </c>
      <c r="M60" s="15">
        <v>143</v>
      </c>
      <c r="N60" s="14">
        <f t="shared" si="1"/>
        <v>72.930000000000007</v>
      </c>
      <c r="O60" s="13">
        <v>19.472443200000001</v>
      </c>
      <c r="P60" s="12"/>
    </row>
    <row r="61" spans="2:16" ht="15" customHeight="1" x14ac:dyDescent="0.25">
      <c r="B61" s="18" t="s">
        <v>359</v>
      </c>
      <c r="C61" s="28" t="s">
        <v>850</v>
      </c>
      <c r="D61" s="12" t="s">
        <v>820</v>
      </c>
      <c r="E61" s="12"/>
      <c r="F61" s="12" t="s">
        <v>848</v>
      </c>
      <c r="G61" s="16">
        <v>84</v>
      </c>
      <c r="H61" s="12" t="s">
        <v>437</v>
      </c>
      <c r="I61" s="12" t="s">
        <v>466</v>
      </c>
      <c r="J61" s="12" t="s">
        <v>404</v>
      </c>
      <c r="K61" s="12" t="s">
        <v>754</v>
      </c>
      <c r="L61" s="12" t="s">
        <v>847</v>
      </c>
      <c r="M61" s="15">
        <v>144</v>
      </c>
      <c r="N61" s="14">
        <f t="shared" ref="N61:N92" si="2">M61-ROUND(M61*$N$7,2)</f>
        <v>73.44</v>
      </c>
      <c r="O61" s="13">
        <v>16.45</v>
      </c>
      <c r="P61" s="12"/>
    </row>
    <row r="62" spans="2:16" ht="15" customHeight="1" x14ac:dyDescent="0.25">
      <c r="B62" s="18" t="s">
        <v>359</v>
      </c>
      <c r="C62" s="17" t="s">
        <v>849</v>
      </c>
      <c r="D62" s="12" t="s">
        <v>839</v>
      </c>
      <c r="E62" s="12"/>
      <c r="F62" s="12" t="s">
        <v>848</v>
      </c>
      <c r="G62" s="16">
        <v>84</v>
      </c>
      <c r="H62" s="12" t="s">
        <v>437</v>
      </c>
      <c r="I62" s="12" t="s">
        <v>466</v>
      </c>
      <c r="J62" s="12" t="s">
        <v>404</v>
      </c>
      <c r="K62" s="12" t="s">
        <v>754</v>
      </c>
      <c r="L62" s="12" t="s">
        <v>847</v>
      </c>
      <c r="M62" s="15">
        <v>144</v>
      </c>
      <c r="N62" s="14">
        <f t="shared" si="2"/>
        <v>73.44</v>
      </c>
      <c r="O62" s="13">
        <v>14.8573953216</v>
      </c>
      <c r="P62" s="12"/>
    </row>
    <row r="63" spans="2:16" ht="15" customHeight="1" x14ac:dyDescent="0.25">
      <c r="B63" s="18" t="s">
        <v>359</v>
      </c>
      <c r="C63" s="17" t="s">
        <v>548</v>
      </c>
      <c r="D63" s="12" t="s">
        <v>404</v>
      </c>
      <c r="E63" s="12"/>
      <c r="F63" s="12" t="s">
        <v>547</v>
      </c>
      <c r="G63" s="16">
        <v>91</v>
      </c>
      <c r="H63" s="12" t="s">
        <v>437</v>
      </c>
      <c r="I63" s="12" t="s">
        <v>466</v>
      </c>
      <c r="J63" s="12" t="s">
        <v>404</v>
      </c>
      <c r="K63" s="12" t="s">
        <v>465</v>
      </c>
      <c r="L63" s="12" t="s">
        <v>546</v>
      </c>
      <c r="M63" s="15">
        <v>144.5</v>
      </c>
      <c r="N63" s="14">
        <f t="shared" si="2"/>
        <v>73.69</v>
      </c>
      <c r="O63" s="13">
        <v>18.518640000000001</v>
      </c>
      <c r="P63" s="12"/>
    </row>
    <row r="64" spans="2:16" ht="15" customHeight="1" x14ac:dyDescent="0.25">
      <c r="B64" s="18" t="s">
        <v>953</v>
      </c>
      <c r="C64" s="17" t="s">
        <v>3464</v>
      </c>
      <c r="D64" s="28" t="s">
        <v>404</v>
      </c>
      <c r="E64" s="12"/>
      <c r="F64" s="12" t="s">
        <v>520</v>
      </c>
      <c r="G64" s="16">
        <v>98</v>
      </c>
      <c r="H64" s="12" t="s">
        <v>451</v>
      </c>
      <c r="I64" s="12" t="s">
        <v>466</v>
      </c>
      <c r="J64" s="12" t="s">
        <v>404</v>
      </c>
      <c r="K64" s="12" t="s">
        <v>3242</v>
      </c>
      <c r="L64" s="12" t="s">
        <v>3463</v>
      </c>
      <c r="M64" s="15">
        <v>145</v>
      </c>
      <c r="N64" s="14">
        <f t="shared" si="2"/>
        <v>73.95</v>
      </c>
      <c r="O64" s="13">
        <v>20.9647872</v>
      </c>
      <c r="P64" s="12"/>
    </row>
    <row r="65" spans="2:16" ht="15" customHeight="1" x14ac:dyDescent="0.25">
      <c r="B65" s="18" t="s">
        <v>953</v>
      </c>
      <c r="C65" s="17" t="s">
        <v>3266</v>
      </c>
      <c r="D65" s="28" t="s">
        <v>404</v>
      </c>
      <c r="E65" s="12" t="s">
        <v>580</v>
      </c>
      <c r="F65" s="12" t="s">
        <v>1252</v>
      </c>
      <c r="G65" s="16">
        <v>100</v>
      </c>
      <c r="H65" s="12" t="s">
        <v>437</v>
      </c>
      <c r="I65" s="12" t="s">
        <v>466</v>
      </c>
      <c r="J65" s="12" t="s">
        <v>404</v>
      </c>
      <c r="K65" s="12" t="s">
        <v>3242</v>
      </c>
      <c r="L65" s="12" t="s">
        <v>3265</v>
      </c>
      <c r="M65" s="15">
        <v>145</v>
      </c>
      <c r="N65" s="14">
        <f t="shared" si="2"/>
        <v>73.95</v>
      </c>
      <c r="O65" s="13">
        <v>27.35</v>
      </c>
      <c r="P65" s="12"/>
    </row>
    <row r="66" spans="2:16" ht="15" customHeight="1" x14ac:dyDescent="0.25">
      <c r="B66" s="18" t="s">
        <v>953</v>
      </c>
      <c r="C66" s="17" t="s">
        <v>3468</v>
      </c>
      <c r="D66" s="28" t="s">
        <v>404</v>
      </c>
      <c r="E66" s="12"/>
      <c r="F66" s="12" t="s">
        <v>528</v>
      </c>
      <c r="G66" s="16">
        <v>95</v>
      </c>
      <c r="H66" s="12" t="s">
        <v>437</v>
      </c>
      <c r="I66" s="12" t="s">
        <v>466</v>
      </c>
      <c r="J66" s="12" t="s">
        <v>404</v>
      </c>
      <c r="K66" s="12" t="s">
        <v>3242</v>
      </c>
      <c r="L66" s="12" t="s">
        <v>3467</v>
      </c>
      <c r="M66" s="15">
        <v>145.5</v>
      </c>
      <c r="N66" s="14">
        <f t="shared" si="2"/>
        <v>74.2</v>
      </c>
      <c r="O66" s="13">
        <v>20.846246400000002</v>
      </c>
      <c r="P66" s="12"/>
    </row>
    <row r="67" spans="2:16" ht="15" customHeight="1" x14ac:dyDescent="0.25">
      <c r="B67" s="18" t="s">
        <v>953</v>
      </c>
      <c r="C67" s="17" t="s">
        <v>3365</v>
      </c>
      <c r="D67" s="28" t="s">
        <v>404</v>
      </c>
      <c r="E67" s="12"/>
      <c r="F67" s="12" t="s">
        <v>3364</v>
      </c>
      <c r="G67" s="16">
        <v>96</v>
      </c>
      <c r="H67" s="12" t="s">
        <v>451</v>
      </c>
      <c r="I67" s="12" t="s">
        <v>466</v>
      </c>
      <c r="J67" s="12" t="s">
        <v>404</v>
      </c>
      <c r="K67" s="12" t="s">
        <v>3242</v>
      </c>
      <c r="L67" s="12" t="s">
        <v>3363</v>
      </c>
      <c r="M67" s="15">
        <v>146.5</v>
      </c>
      <c r="N67" s="14">
        <f t="shared" si="2"/>
        <v>74.709999999999994</v>
      </c>
      <c r="O67" s="13">
        <v>21.38</v>
      </c>
      <c r="P67" s="12"/>
    </row>
    <row r="68" spans="2:16" ht="15" customHeight="1" x14ac:dyDescent="0.25">
      <c r="B68" s="18" t="s">
        <v>953</v>
      </c>
      <c r="C68" s="17" t="s">
        <v>3348</v>
      </c>
      <c r="D68" s="28" t="s">
        <v>404</v>
      </c>
      <c r="E68" s="12"/>
      <c r="F68" s="12" t="s">
        <v>528</v>
      </c>
      <c r="G68" s="16">
        <v>95</v>
      </c>
      <c r="H68" s="12" t="s">
        <v>451</v>
      </c>
      <c r="I68" s="12" t="s">
        <v>466</v>
      </c>
      <c r="J68" s="12" t="s">
        <v>404</v>
      </c>
      <c r="K68" s="12" t="s">
        <v>3242</v>
      </c>
      <c r="L68" s="12" t="s">
        <v>3347</v>
      </c>
      <c r="M68" s="15">
        <v>146.5</v>
      </c>
      <c r="N68" s="14">
        <f t="shared" si="2"/>
        <v>74.709999999999994</v>
      </c>
      <c r="O68" s="13">
        <v>20.105366399999998</v>
      </c>
      <c r="P68" s="12"/>
    </row>
    <row r="69" spans="2:16" ht="15" customHeight="1" x14ac:dyDescent="0.25">
      <c r="B69" s="18" t="s">
        <v>953</v>
      </c>
      <c r="C69" s="17" t="s">
        <v>3420</v>
      </c>
      <c r="D69" s="28" t="s">
        <v>404</v>
      </c>
      <c r="E69" s="12"/>
      <c r="F69" s="12" t="s">
        <v>541</v>
      </c>
      <c r="G69" s="16">
        <v>95</v>
      </c>
      <c r="H69" s="12" t="s">
        <v>437</v>
      </c>
      <c r="I69" s="12" t="s">
        <v>466</v>
      </c>
      <c r="J69" s="12" t="s">
        <v>404</v>
      </c>
      <c r="K69" s="12" t="s">
        <v>3242</v>
      </c>
      <c r="L69" s="12" t="s">
        <v>3419</v>
      </c>
      <c r="M69" s="15">
        <v>147</v>
      </c>
      <c r="N69" s="14">
        <f t="shared" si="2"/>
        <v>74.97</v>
      </c>
      <c r="O69" s="13">
        <v>19.091419200000001</v>
      </c>
      <c r="P69" s="12"/>
    </row>
    <row r="70" spans="2:16" ht="15" customHeight="1" x14ac:dyDescent="0.25">
      <c r="B70" s="18" t="s">
        <v>953</v>
      </c>
      <c r="C70" s="17" t="s">
        <v>3352</v>
      </c>
      <c r="D70" s="28" t="s">
        <v>404</v>
      </c>
      <c r="E70" s="12"/>
      <c r="F70" s="12" t="s">
        <v>541</v>
      </c>
      <c r="G70" s="16">
        <v>95</v>
      </c>
      <c r="H70" s="12" t="s">
        <v>451</v>
      </c>
      <c r="I70" s="12" t="s">
        <v>466</v>
      </c>
      <c r="J70" s="12" t="s">
        <v>404</v>
      </c>
      <c r="K70" s="12" t="s">
        <v>3242</v>
      </c>
      <c r="L70" s="12" t="s">
        <v>3351</v>
      </c>
      <c r="M70" s="15">
        <v>147</v>
      </c>
      <c r="N70" s="14">
        <f t="shared" si="2"/>
        <v>74.97</v>
      </c>
      <c r="O70" s="13">
        <v>19.955073599999999</v>
      </c>
      <c r="P70" s="12"/>
    </row>
    <row r="71" spans="2:16" ht="15" customHeight="1" x14ac:dyDescent="0.25">
      <c r="B71" s="18" t="s">
        <v>953</v>
      </c>
      <c r="C71" s="17" t="s">
        <v>3346</v>
      </c>
      <c r="D71" s="28" t="s">
        <v>404</v>
      </c>
      <c r="E71" s="12"/>
      <c r="F71" s="12" t="s">
        <v>528</v>
      </c>
      <c r="G71" s="16">
        <v>95</v>
      </c>
      <c r="H71" s="12" t="s">
        <v>537</v>
      </c>
      <c r="I71" s="12" t="s">
        <v>466</v>
      </c>
      <c r="J71" s="12" t="s">
        <v>404</v>
      </c>
      <c r="K71" s="12" t="s">
        <v>3242</v>
      </c>
      <c r="L71" s="12" t="s">
        <v>3345</v>
      </c>
      <c r="M71" s="15">
        <v>147</v>
      </c>
      <c r="N71" s="14">
        <f t="shared" si="2"/>
        <v>74.97</v>
      </c>
      <c r="O71" s="13">
        <v>20.405952000000003</v>
      </c>
      <c r="P71" s="12"/>
    </row>
    <row r="72" spans="2:16" ht="15" customHeight="1" x14ac:dyDescent="0.25">
      <c r="B72" s="18" t="s">
        <v>953</v>
      </c>
      <c r="C72" s="17" t="s">
        <v>3269</v>
      </c>
      <c r="D72" s="28" t="s">
        <v>404</v>
      </c>
      <c r="E72" s="12" t="s">
        <v>580</v>
      </c>
      <c r="F72" s="12" t="s">
        <v>3268</v>
      </c>
      <c r="G72" s="16">
        <v>99</v>
      </c>
      <c r="H72" s="12" t="s">
        <v>437</v>
      </c>
      <c r="I72" s="12" t="s">
        <v>466</v>
      </c>
      <c r="J72" s="12" t="s">
        <v>404</v>
      </c>
      <c r="K72" s="12" t="s">
        <v>3242</v>
      </c>
      <c r="L72" s="12" t="s">
        <v>3267</v>
      </c>
      <c r="M72" s="15">
        <v>147</v>
      </c>
      <c r="N72" s="14">
        <f t="shared" si="2"/>
        <v>74.97</v>
      </c>
      <c r="O72" s="13">
        <v>24.08</v>
      </c>
      <c r="P72" s="12"/>
    </row>
    <row r="73" spans="2:16" ht="15" customHeight="1" x14ac:dyDescent="0.25">
      <c r="B73" s="18" t="s">
        <v>953</v>
      </c>
      <c r="C73" s="17" t="s">
        <v>1583</v>
      </c>
      <c r="D73" s="28" t="s">
        <v>404</v>
      </c>
      <c r="E73" s="12"/>
      <c r="F73" s="12" t="s">
        <v>1582</v>
      </c>
      <c r="G73" s="16" t="s">
        <v>1526</v>
      </c>
      <c r="H73" s="12" t="s">
        <v>756</v>
      </c>
      <c r="I73" s="12" t="s">
        <v>466</v>
      </c>
      <c r="J73" s="12" t="s">
        <v>404</v>
      </c>
      <c r="K73" s="12" t="s">
        <v>1482</v>
      </c>
      <c r="L73" s="12" t="s">
        <v>1581</v>
      </c>
      <c r="M73" s="15">
        <v>147</v>
      </c>
      <c r="N73" s="14">
        <f t="shared" si="2"/>
        <v>74.97</v>
      </c>
      <c r="O73" s="13">
        <v>20.187921600000003</v>
      </c>
      <c r="P73" s="12"/>
    </row>
    <row r="74" spans="2:16" ht="15" customHeight="1" x14ac:dyDescent="0.25">
      <c r="B74" s="18" t="s">
        <v>953</v>
      </c>
      <c r="C74" s="17" t="s">
        <v>1588</v>
      </c>
      <c r="D74" s="28" t="s">
        <v>404</v>
      </c>
      <c r="E74" s="12"/>
      <c r="F74" s="12" t="s">
        <v>734</v>
      </c>
      <c r="G74" s="16" t="s">
        <v>1494</v>
      </c>
      <c r="H74" s="12" t="s">
        <v>756</v>
      </c>
      <c r="I74" s="12" t="s">
        <v>466</v>
      </c>
      <c r="J74" s="12" t="s">
        <v>404</v>
      </c>
      <c r="K74" s="12" t="s">
        <v>1482</v>
      </c>
      <c r="L74" s="12" t="s">
        <v>1587</v>
      </c>
      <c r="M74" s="15">
        <v>148</v>
      </c>
      <c r="N74" s="14">
        <f t="shared" si="2"/>
        <v>75.48</v>
      </c>
      <c r="O74" s="13">
        <v>18.7675488</v>
      </c>
      <c r="P74" s="12"/>
    </row>
    <row r="75" spans="2:16" ht="15" customHeight="1" x14ac:dyDescent="0.25">
      <c r="B75" s="18" t="s">
        <v>359</v>
      </c>
      <c r="C75" s="17" t="s">
        <v>551</v>
      </c>
      <c r="D75" s="12" t="s">
        <v>404</v>
      </c>
      <c r="E75" s="12"/>
      <c r="F75" s="12" t="s">
        <v>550</v>
      </c>
      <c r="G75" s="16">
        <v>88</v>
      </c>
      <c r="H75" s="12" t="s">
        <v>437</v>
      </c>
      <c r="I75" s="12" t="s">
        <v>466</v>
      </c>
      <c r="J75" s="12" t="s">
        <v>404</v>
      </c>
      <c r="K75" s="12" t="s">
        <v>465</v>
      </c>
      <c r="L75" s="12" t="s">
        <v>549</v>
      </c>
      <c r="M75" s="15">
        <v>148</v>
      </c>
      <c r="N75" s="14">
        <f t="shared" si="2"/>
        <v>75.48</v>
      </c>
      <c r="O75" s="13">
        <v>17.416340000000002</v>
      </c>
      <c r="P75" s="12"/>
    </row>
    <row r="76" spans="2:16" ht="15" customHeight="1" x14ac:dyDescent="0.25">
      <c r="B76" s="18" t="s">
        <v>953</v>
      </c>
      <c r="C76" s="17" t="s">
        <v>3356</v>
      </c>
      <c r="D76" s="28" t="s">
        <v>404</v>
      </c>
      <c r="E76" s="12"/>
      <c r="F76" s="12" t="s">
        <v>744</v>
      </c>
      <c r="G76" s="16">
        <v>91</v>
      </c>
      <c r="H76" s="12" t="s">
        <v>451</v>
      </c>
      <c r="I76" s="12" t="s">
        <v>466</v>
      </c>
      <c r="J76" s="12" t="s">
        <v>404</v>
      </c>
      <c r="K76" s="12" t="s">
        <v>3242</v>
      </c>
      <c r="L76" s="12" t="s">
        <v>3355</v>
      </c>
      <c r="M76" s="15">
        <v>148.5</v>
      </c>
      <c r="N76" s="14">
        <f t="shared" si="2"/>
        <v>75.73</v>
      </c>
      <c r="O76" s="13">
        <v>19.264996799999999</v>
      </c>
      <c r="P76" s="12"/>
    </row>
    <row r="77" spans="2:16" ht="15" customHeight="1" x14ac:dyDescent="0.25">
      <c r="B77" s="18" t="s">
        <v>953</v>
      </c>
      <c r="C77" s="17" t="s">
        <v>3472</v>
      </c>
      <c r="D77" s="28" t="s">
        <v>404</v>
      </c>
      <c r="E77" s="12"/>
      <c r="F77" s="12" t="s">
        <v>501</v>
      </c>
      <c r="G77" s="16">
        <v>98</v>
      </c>
      <c r="H77" s="12" t="s">
        <v>437</v>
      </c>
      <c r="I77" s="12" t="s">
        <v>466</v>
      </c>
      <c r="J77" s="12" t="s">
        <v>404</v>
      </c>
      <c r="K77" s="12" t="s">
        <v>3242</v>
      </c>
      <c r="L77" s="12" t="s">
        <v>3471</v>
      </c>
      <c r="M77" s="15">
        <v>149</v>
      </c>
      <c r="N77" s="14">
        <f t="shared" si="2"/>
        <v>75.989999999999995</v>
      </c>
      <c r="O77" s="13">
        <v>21.3839136</v>
      </c>
      <c r="P77" s="12"/>
    </row>
    <row r="78" spans="2:16" ht="15" customHeight="1" x14ac:dyDescent="0.25">
      <c r="B78" s="18" t="s">
        <v>953</v>
      </c>
      <c r="C78" s="17" t="s">
        <v>3470</v>
      </c>
      <c r="D78" s="28" t="s">
        <v>404</v>
      </c>
      <c r="E78" s="12"/>
      <c r="F78" s="12" t="s">
        <v>744</v>
      </c>
      <c r="G78" s="16">
        <v>91</v>
      </c>
      <c r="H78" s="12" t="s">
        <v>437</v>
      </c>
      <c r="I78" s="12" t="s">
        <v>466</v>
      </c>
      <c r="J78" s="12" t="s">
        <v>404</v>
      </c>
      <c r="K78" s="12" t="s">
        <v>3242</v>
      </c>
      <c r="L78" s="12" t="s">
        <v>3469</v>
      </c>
      <c r="M78" s="15">
        <v>149</v>
      </c>
      <c r="N78" s="14">
        <f t="shared" si="2"/>
        <v>75.989999999999995</v>
      </c>
      <c r="O78" s="13">
        <v>18.737913600000002</v>
      </c>
      <c r="P78" s="12"/>
    </row>
    <row r="79" spans="2:16" ht="15" customHeight="1" x14ac:dyDescent="0.25">
      <c r="B79" s="18" t="s">
        <v>953</v>
      </c>
      <c r="C79" s="17" t="s">
        <v>3342</v>
      </c>
      <c r="D79" s="28" t="s">
        <v>404</v>
      </c>
      <c r="E79" s="12"/>
      <c r="F79" s="12" t="s">
        <v>501</v>
      </c>
      <c r="G79" s="16">
        <v>98</v>
      </c>
      <c r="H79" s="12" t="s">
        <v>451</v>
      </c>
      <c r="I79" s="12" t="s">
        <v>466</v>
      </c>
      <c r="J79" s="12" t="s">
        <v>404</v>
      </c>
      <c r="K79" s="12" t="s">
        <v>3242</v>
      </c>
      <c r="L79" s="12" t="s">
        <v>3341</v>
      </c>
      <c r="M79" s="15">
        <v>149</v>
      </c>
      <c r="N79" s="14">
        <f t="shared" si="2"/>
        <v>75.989999999999995</v>
      </c>
      <c r="O79" s="13">
        <v>23.223498682000002</v>
      </c>
      <c r="P79" s="12"/>
    </row>
    <row r="80" spans="2:16" ht="15" customHeight="1" x14ac:dyDescent="0.25">
      <c r="B80" s="18" t="s">
        <v>359</v>
      </c>
      <c r="C80" s="17" t="s">
        <v>3197</v>
      </c>
      <c r="D80" s="12" t="s">
        <v>829</v>
      </c>
      <c r="E80" s="12"/>
      <c r="F80" s="12" t="s">
        <v>3118</v>
      </c>
      <c r="G80" s="16">
        <v>84</v>
      </c>
      <c r="H80" s="12" t="s">
        <v>451</v>
      </c>
      <c r="I80" s="12" t="s">
        <v>466</v>
      </c>
      <c r="J80" s="12" t="s">
        <v>404</v>
      </c>
      <c r="K80" s="12" t="s">
        <v>3196</v>
      </c>
      <c r="L80" s="12" t="s">
        <v>3195</v>
      </c>
      <c r="M80" s="15">
        <v>149</v>
      </c>
      <c r="N80" s="14">
        <f t="shared" si="2"/>
        <v>75.989999999999995</v>
      </c>
      <c r="O80" s="13">
        <v>14.85951175968</v>
      </c>
      <c r="P80" s="12"/>
    </row>
    <row r="81" spans="2:16" ht="15" customHeight="1" x14ac:dyDescent="0.25">
      <c r="B81" s="18" t="s">
        <v>953</v>
      </c>
      <c r="C81" s="17" t="s">
        <v>1597</v>
      </c>
      <c r="D81" s="28" t="s">
        <v>404</v>
      </c>
      <c r="E81" s="12"/>
      <c r="F81" s="12" t="s">
        <v>842</v>
      </c>
      <c r="G81" s="16" t="s">
        <v>1596</v>
      </c>
      <c r="H81" s="12" t="s">
        <v>756</v>
      </c>
      <c r="I81" s="12" t="s">
        <v>466</v>
      </c>
      <c r="J81" s="12" t="s">
        <v>404</v>
      </c>
      <c r="K81" s="12" t="s">
        <v>1482</v>
      </c>
      <c r="L81" s="12" t="s">
        <v>1595</v>
      </c>
      <c r="M81" s="15">
        <v>149.5</v>
      </c>
      <c r="N81" s="14">
        <f t="shared" si="2"/>
        <v>76.239999999999995</v>
      </c>
      <c r="O81" s="13">
        <v>16.5173904</v>
      </c>
      <c r="P81" s="12"/>
    </row>
    <row r="82" spans="2:16" ht="15" customHeight="1" x14ac:dyDescent="0.25">
      <c r="B82" s="18" t="s">
        <v>953</v>
      </c>
      <c r="C82" s="17" t="s">
        <v>1576</v>
      </c>
      <c r="D82" s="28" t="s">
        <v>404</v>
      </c>
      <c r="E82" s="12"/>
      <c r="F82" s="12" t="s">
        <v>786</v>
      </c>
      <c r="G82" s="16" t="s">
        <v>1575</v>
      </c>
      <c r="H82" s="12" t="s">
        <v>756</v>
      </c>
      <c r="I82" s="12" t="s">
        <v>557</v>
      </c>
      <c r="J82" s="12" t="s">
        <v>404</v>
      </c>
      <c r="K82" s="12" t="s">
        <v>1482</v>
      </c>
      <c r="L82" s="12" t="s">
        <v>1574</v>
      </c>
      <c r="M82" s="15">
        <v>149.5</v>
      </c>
      <c r="N82" s="14">
        <f t="shared" si="2"/>
        <v>76.239999999999995</v>
      </c>
      <c r="O82" s="13">
        <v>17.954697599999999</v>
      </c>
      <c r="P82" s="12"/>
    </row>
    <row r="83" spans="2:16" ht="15" customHeight="1" x14ac:dyDescent="0.25">
      <c r="B83" s="18" t="s">
        <v>953</v>
      </c>
      <c r="C83" s="17" t="s">
        <v>3271</v>
      </c>
      <c r="D83" s="28" t="s">
        <v>404</v>
      </c>
      <c r="E83" s="12"/>
      <c r="F83" s="12" t="s">
        <v>493</v>
      </c>
      <c r="G83" s="16">
        <v>100</v>
      </c>
      <c r="H83" s="12" t="s">
        <v>437</v>
      </c>
      <c r="I83" s="12" t="s">
        <v>466</v>
      </c>
      <c r="J83" s="12" t="s">
        <v>404</v>
      </c>
      <c r="K83" s="12" t="s">
        <v>3242</v>
      </c>
      <c r="L83" s="12" t="s">
        <v>3270</v>
      </c>
      <c r="M83" s="15">
        <v>151.5</v>
      </c>
      <c r="N83" s="14">
        <f t="shared" si="2"/>
        <v>77.260000000000005</v>
      </c>
      <c r="O83" s="13">
        <v>23.87</v>
      </c>
      <c r="P83" s="12"/>
    </row>
    <row r="84" spans="2:16" ht="15" customHeight="1" x14ac:dyDescent="0.25">
      <c r="B84" s="18" t="s">
        <v>953</v>
      </c>
      <c r="C84" s="17" t="s">
        <v>3258</v>
      </c>
      <c r="D84" s="28" t="s">
        <v>404</v>
      </c>
      <c r="E84" s="12" t="s">
        <v>580</v>
      </c>
      <c r="F84" s="12" t="s">
        <v>3257</v>
      </c>
      <c r="G84" s="16">
        <v>103</v>
      </c>
      <c r="H84" s="12" t="s">
        <v>437</v>
      </c>
      <c r="I84" s="12" t="s">
        <v>466</v>
      </c>
      <c r="J84" s="12" t="s">
        <v>404</v>
      </c>
      <c r="K84" s="12" t="s">
        <v>3242</v>
      </c>
      <c r="L84" s="12" t="s">
        <v>3256</v>
      </c>
      <c r="M84" s="15">
        <v>152.5</v>
      </c>
      <c r="N84" s="14">
        <f t="shared" si="2"/>
        <v>77.77</v>
      </c>
      <c r="O84" s="13">
        <v>28.7</v>
      </c>
      <c r="P84" s="12"/>
    </row>
    <row r="85" spans="2:16" ht="15" customHeight="1" x14ac:dyDescent="0.25">
      <c r="B85" s="18" t="s">
        <v>359</v>
      </c>
      <c r="C85" s="17" t="s">
        <v>3053</v>
      </c>
      <c r="D85" s="12" t="s">
        <v>820</v>
      </c>
      <c r="E85" s="12"/>
      <c r="F85" s="12" t="s">
        <v>547</v>
      </c>
      <c r="G85" s="16">
        <v>89</v>
      </c>
      <c r="H85" s="12" t="s">
        <v>451</v>
      </c>
      <c r="I85" s="12" t="s">
        <v>466</v>
      </c>
      <c r="J85" s="12" t="s">
        <v>404</v>
      </c>
      <c r="K85" s="12" t="s">
        <v>2946</v>
      </c>
      <c r="L85" s="12" t="s">
        <v>3052</v>
      </c>
      <c r="M85" s="15">
        <v>152.5</v>
      </c>
      <c r="N85" s="14">
        <f t="shared" si="2"/>
        <v>77.77</v>
      </c>
      <c r="O85" s="13">
        <v>17.636984000000002</v>
      </c>
      <c r="P85" s="12"/>
    </row>
    <row r="86" spans="2:16" ht="15" customHeight="1" x14ac:dyDescent="0.25">
      <c r="B86" s="18" t="s">
        <v>953</v>
      </c>
      <c r="C86" s="17" t="s">
        <v>1567</v>
      </c>
      <c r="D86" s="28" t="s">
        <v>404</v>
      </c>
      <c r="E86" s="12"/>
      <c r="F86" s="12" t="s">
        <v>534</v>
      </c>
      <c r="G86" s="16" t="s">
        <v>1512</v>
      </c>
      <c r="H86" s="12" t="s">
        <v>756</v>
      </c>
      <c r="I86" s="12" t="s">
        <v>466</v>
      </c>
      <c r="J86" s="12" t="s">
        <v>404</v>
      </c>
      <c r="K86" s="12" t="s">
        <v>1482</v>
      </c>
      <c r="L86" s="12" t="s">
        <v>1566</v>
      </c>
      <c r="M86" s="15">
        <v>152.5</v>
      </c>
      <c r="N86" s="14">
        <f t="shared" si="2"/>
        <v>77.77</v>
      </c>
      <c r="O86" s="13">
        <v>21.013473599999998</v>
      </c>
      <c r="P86" s="12"/>
    </row>
    <row r="87" spans="2:16" ht="15" customHeight="1" x14ac:dyDescent="0.25">
      <c r="B87" s="18" t="s">
        <v>953</v>
      </c>
      <c r="C87" s="17" t="s">
        <v>1565</v>
      </c>
      <c r="D87" s="28" t="s">
        <v>404</v>
      </c>
      <c r="E87" s="12"/>
      <c r="F87" s="12" t="s">
        <v>686</v>
      </c>
      <c r="G87" s="16" t="s">
        <v>1532</v>
      </c>
      <c r="H87" s="12" t="s">
        <v>756</v>
      </c>
      <c r="I87" s="12" t="s">
        <v>466</v>
      </c>
      <c r="J87" s="12" t="s">
        <v>404</v>
      </c>
      <c r="K87" s="12" t="s">
        <v>1482</v>
      </c>
      <c r="L87" s="12" t="s">
        <v>1564</v>
      </c>
      <c r="M87" s="15">
        <v>152.5</v>
      </c>
      <c r="N87" s="14">
        <f t="shared" si="2"/>
        <v>77.77</v>
      </c>
      <c r="O87" s="13">
        <v>20.615515200000001</v>
      </c>
      <c r="P87" s="12"/>
    </row>
    <row r="88" spans="2:16" ht="15" customHeight="1" x14ac:dyDescent="0.25">
      <c r="B88" s="18" t="s">
        <v>359</v>
      </c>
      <c r="C88" s="17" t="s">
        <v>3149</v>
      </c>
      <c r="D88" s="12" t="s">
        <v>839</v>
      </c>
      <c r="E88" s="12"/>
      <c r="F88" s="12" t="s">
        <v>3148</v>
      </c>
      <c r="G88" s="16">
        <v>82</v>
      </c>
      <c r="H88" s="12" t="s">
        <v>437</v>
      </c>
      <c r="I88" s="12" t="s">
        <v>466</v>
      </c>
      <c r="J88" s="12" t="s">
        <v>404</v>
      </c>
      <c r="K88" s="12" t="s">
        <v>2946</v>
      </c>
      <c r="L88" s="12" t="s">
        <v>3147</v>
      </c>
      <c r="M88" s="15">
        <v>153</v>
      </c>
      <c r="N88" s="14">
        <f t="shared" si="2"/>
        <v>78.03</v>
      </c>
      <c r="O88" s="13">
        <v>16.81086766944</v>
      </c>
      <c r="P88" s="12"/>
    </row>
    <row r="89" spans="2:16" ht="15" customHeight="1" x14ac:dyDescent="0.25">
      <c r="B89" s="18" t="s">
        <v>953</v>
      </c>
      <c r="C89" s="17" t="s">
        <v>1573</v>
      </c>
      <c r="D89" s="28" t="s">
        <v>404</v>
      </c>
      <c r="E89" s="12"/>
      <c r="F89" s="12" t="s">
        <v>749</v>
      </c>
      <c r="G89" s="16" t="s">
        <v>1494</v>
      </c>
      <c r="H89" s="12" t="s">
        <v>756</v>
      </c>
      <c r="I89" s="12" t="s">
        <v>557</v>
      </c>
      <c r="J89" s="12" t="s">
        <v>404</v>
      </c>
      <c r="K89" s="12" t="s">
        <v>1482</v>
      </c>
      <c r="L89" s="12" t="s">
        <v>1572</v>
      </c>
      <c r="M89" s="15">
        <v>153</v>
      </c>
      <c r="N89" s="14">
        <f t="shared" si="2"/>
        <v>78.03</v>
      </c>
      <c r="O89" s="13">
        <v>19.235361599999997</v>
      </c>
      <c r="P89" s="12"/>
    </row>
    <row r="90" spans="2:16" ht="15" customHeight="1" x14ac:dyDescent="0.25">
      <c r="B90" s="18" t="s">
        <v>953</v>
      </c>
      <c r="C90" s="17" t="s">
        <v>3390</v>
      </c>
      <c r="D90" s="28" t="s">
        <v>404</v>
      </c>
      <c r="E90" s="12"/>
      <c r="F90" s="12" t="s">
        <v>1229</v>
      </c>
      <c r="G90" s="16">
        <v>100</v>
      </c>
      <c r="H90" s="12" t="s">
        <v>451</v>
      </c>
      <c r="I90" s="12" t="s">
        <v>466</v>
      </c>
      <c r="J90" s="12" t="s">
        <v>404</v>
      </c>
      <c r="K90" s="12" t="s">
        <v>3242</v>
      </c>
      <c r="L90" s="12" t="s">
        <v>3389</v>
      </c>
      <c r="M90" s="15">
        <v>154</v>
      </c>
      <c r="N90" s="14">
        <f t="shared" si="2"/>
        <v>78.540000000000006</v>
      </c>
      <c r="O90" s="13">
        <v>25.73</v>
      </c>
      <c r="P90" s="12"/>
    </row>
    <row r="91" spans="2:16" ht="15" customHeight="1" x14ac:dyDescent="0.25">
      <c r="B91" s="18" t="s">
        <v>953</v>
      </c>
      <c r="C91" s="17" t="s">
        <v>3360</v>
      </c>
      <c r="D91" s="28" t="s">
        <v>404</v>
      </c>
      <c r="E91" s="12"/>
      <c r="F91" s="12" t="s">
        <v>1599</v>
      </c>
      <c r="G91" s="16">
        <v>84</v>
      </c>
      <c r="H91" s="12" t="s">
        <v>451</v>
      </c>
      <c r="I91" s="12" t="s">
        <v>466</v>
      </c>
      <c r="J91" s="12" t="s">
        <v>404</v>
      </c>
      <c r="K91" s="12" t="s">
        <v>3242</v>
      </c>
      <c r="L91" s="12" t="s">
        <v>3359</v>
      </c>
      <c r="M91" s="15">
        <v>154</v>
      </c>
      <c r="N91" s="14">
        <f t="shared" si="2"/>
        <v>78.540000000000006</v>
      </c>
      <c r="O91" s="13">
        <v>15.814612800000001</v>
      </c>
      <c r="P91" s="12"/>
    </row>
    <row r="92" spans="2:16" ht="15" customHeight="1" x14ac:dyDescent="0.25">
      <c r="B92" s="18" t="s">
        <v>359</v>
      </c>
      <c r="C92" s="17" t="s">
        <v>2045</v>
      </c>
      <c r="D92" s="33" t="s">
        <v>815</v>
      </c>
      <c r="E92" s="33"/>
      <c r="F92" s="17" t="s">
        <v>2044</v>
      </c>
      <c r="G92" s="33">
        <v>95</v>
      </c>
      <c r="H92" s="33" t="s">
        <v>2028</v>
      </c>
      <c r="I92" s="33" t="s">
        <v>466</v>
      </c>
      <c r="J92" s="33" t="s">
        <v>404</v>
      </c>
      <c r="K92" s="17" t="s">
        <v>2027</v>
      </c>
      <c r="L92" s="17" t="s">
        <v>2043</v>
      </c>
      <c r="M92" s="44">
        <v>154.5</v>
      </c>
      <c r="N92" s="14">
        <f t="shared" si="2"/>
        <v>78.790000000000006</v>
      </c>
      <c r="O92" s="34">
        <v>9.3000000000000007</v>
      </c>
      <c r="P92" s="33"/>
    </row>
    <row r="93" spans="2:16" ht="15" customHeight="1" x14ac:dyDescent="0.25">
      <c r="B93" s="18" t="s">
        <v>359</v>
      </c>
      <c r="C93" s="17" t="s">
        <v>2935</v>
      </c>
      <c r="D93" s="12" t="s">
        <v>777</v>
      </c>
      <c r="E93" s="12"/>
      <c r="F93" s="12" t="s">
        <v>744</v>
      </c>
      <c r="G93" s="16">
        <v>91</v>
      </c>
      <c r="H93" s="12" t="s">
        <v>756</v>
      </c>
      <c r="I93" s="12" t="s">
        <v>466</v>
      </c>
      <c r="J93" s="12" t="s">
        <v>404</v>
      </c>
      <c r="K93" s="12" t="s">
        <v>2902</v>
      </c>
      <c r="L93" s="12" t="s">
        <v>2934</v>
      </c>
      <c r="M93" s="15">
        <v>155</v>
      </c>
      <c r="N93" s="14">
        <f t="shared" ref="N93:N102" si="3">M93-ROUND(M93*$N$7,2)</f>
        <v>79.05</v>
      </c>
      <c r="O93" s="13">
        <v>19.886052199680002</v>
      </c>
      <c r="P93" s="12"/>
    </row>
    <row r="94" spans="2:16" ht="15" customHeight="1" x14ac:dyDescent="0.25">
      <c r="B94" s="18" t="s">
        <v>359</v>
      </c>
      <c r="C94" s="17" t="s">
        <v>752</v>
      </c>
      <c r="D94" s="12" t="s">
        <v>404</v>
      </c>
      <c r="E94" s="12"/>
      <c r="F94" s="12" t="s">
        <v>547</v>
      </c>
      <c r="G94" s="16">
        <v>91</v>
      </c>
      <c r="H94" s="12" t="s">
        <v>451</v>
      </c>
      <c r="I94" s="12" t="s">
        <v>466</v>
      </c>
      <c r="J94" s="12" t="s">
        <v>404</v>
      </c>
      <c r="K94" s="12" t="s">
        <v>670</v>
      </c>
      <c r="L94" s="12" t="s">
        <v>751</v>
      </c>
      <c r="M94" s="15">
        <v>156</v>
      </c>
      <c r="N94" s="14">
        <f t="shared" si="3"/>
        <v>79.56</v>
      </c>
      <c r="O94" s="13">
        <v>17.85726</v>
      </c>
      <c r="P94" s="12"/>
    </row>
    <row r="95" spans="2:16" ht="15" customHeight="1" x14ac:dyDescent="0.25">
      <c r="B95" s="18" t="s">
        <v>953</v>
      </c>
      <c r="C95" s="17" t="s">
        <v>3458</v>
      </c>
      <c r="D95" s="28" t="s">
        <v>404</v>
      </c>
      <c r="E95" s="12"/>
      <c r="F95" s="12" t="s">
        <v>493</v>
      </c>
      <c r="G95" s="16">
        <v>100</v>
      </c>
      <c r="H95" s="12" t="s">
        <v>451</v>
      </c>
      <c r="I95" s="12" t="s">
        <v>466</v>
      </c>
      <c r="J95" s="12" t="s">
        <v>404</v>
      </c>
      <c r="K95" s="12" t="s">
        <v>3242</v>
      </c>
      <c r="L95" s="12" t="s">
        <v>3457</v>
      </c>
      <c r="M95" s="15">
        <v>156.5</v>
      </c>
      <c r="N95" s="14">
        <f t="shared" si="3"/>
        <v>79.81</v>
      </c>
      <c r="O95" s="13">
        <v>22.078223999999999</v>
      </c>
      <c r="P95" s="12"/>
    </row>
    <row r="96" spans="2:16" ht="15" customHeight="1" x14ac:dyDescent="0.25">
      <c r="B96" s="18" t="s">
        <v>953</v>
      </c>
      <c r="C96" s="17" t="s">
        <v>3412</v>
      </c>
      <c r="D96" s="28" t="s">
        <v>404</v>
      </c>
      <c r="E96" s="12"/>
      <c r="F96" s="12" t="s">
        <v>2962</v>
      </c>
      <c r="G96" s="16">
        <v>97</v>
      </c>
      <c r="H96" s="12" t="s">
        <v>437</v>
      </c>
      <c r="I96" s="12" t="s">
        <v>466</v>
      </c>
      <c r="J96" s="12" t="s">
        <v>404</v>
      </c>
      <c r="K96" s="12" t="s">
        <v>3242</v>
      </c>
      <c r="L96" s="12" t="s">
        <v>3411</v>
      </c>
      <c r="M96" s="15">
        <v>156.5</v>
      </c>
      <c r="N96" s="14">
        <f t="shared" si="3"/>
        <v>79.81</v>
      </c>
      <c r="O96" s="13">
        <v>20.715004799999996</v>
      </c>
      <c r="P96" s="12"/>
    </row>
    <row r="97" spans="2:16" ht="15" customHeight="1" x14ac:dyDescent="0.25">
      <c r="B97" s="18" t="s">
        <v>953</v>
      </c>
      <c r="C97" s="17" t="s">
        <v>1563</v>
      </c>
      <c r="D97" s="28" t="s">
        <v>404</v>
      </c>
      <c r="E97" s="12"/>
      <c r="F97" s="12" t="s">
        <v>514</v>
      </c>
      <c r="G97" s="16" t="s">
        <v>1512</v>
      </c>
      <c r="H97" s="12" t="s">
        <v>756</v>
      </c>
      <c r="I97" s="12" t="s">
        <v>466</v>
      </c>
      <c r="J97" s="12" t="s">
        <v>404</v>
      </c>
      <c r="K97" s="12" t="s">
        <v>1482</v>
      </c>
      <c r="L97" s="12" t="s">
        <v>1562</v>
      </c>
      <c r="M97" s="15">
        <v>158</v>
      </c>
      <c r="N97" s="14">
        <f t="shared" si="3"/>
        <v>80.58</v>
      </c>
      <c r="O97" s="13">
        <v>21.527856</v>
      </c>
      <c r="P97" s="12"/>
    </row>
    <row r="98" spans="2:16" ht="15" customHeight="1" x14ac:dyDescent="0.25">
      <c r="B98" s="18" t="s">
        <v>359</v>
      </c>
      <c r="C98" s="17" t="s">
        <v>2042</v>
      </c>
      <c r="D98" s="33" t="s">
        <v>777</v>
      </c>
      <c r="E98" s="33"/>
      <c r="F98" s="17" t="s">
        <v>2041</v>
      </c>
      <c r="G98" s="33">
        <v>96</v>
      </c>
      <c r="H98" s="33" t="s">
        <v>2028</v>
      </c>
      <c r="I98" s="33" t="s">
        <v>466</v>
      </c>
      <c r="J98" s="33" t="s">
        <v>404</v>
      </c>
      <c r="K98" s="17" t="s">
        <v>2027</v>
      </c>
      <c r="L98" s="17" t="s">
        <v>2040</v>
      </c>
      <c r="M98" s="44">
        <v>158.5</v>
      </c>
      <c r="N98" s="14">
        <f t="shared" si="3"/>
        <v>80.83</v>
      </c>
      <c r="O98" s="34">
        <v>10.24</v>
      </c>
      <c r="P98" s="33"/>
    </row>
    <row r="99" spans="2:16" ht="15" customHeight="1" x14ac:dyDescent="0.25">
      <c r="B99" s="18" t="s">
        <v>953</v>
      </c>
      <c r="C99" s="17" t="s">
        <v>1569</v>
      </c>
      <c r="D99" s="28" t="s">
        <v>404</v>
      </c>
      <c r="E99" s="12"/>
      <c r="F99" s="12" t="s">
        <v>737</v>
      </c>
      <c r="G99" s="16" t="s">
        <v>1526</v>
      </c>
      <c r="H99" s="12" t="s">
        <v>756</v>
      </c>
      <c r="I99" s="12" t="s">
        <v>557</v>
      </c>
      <c r="J99" s="12" t="s">
        <v>404</v>
      </c>
      <c r="K99" s="12" t="s">
        <v>1482</v>
      </c>
      <c r="L99" s="12" t="s">
        <v>1568</v>
      </c>
      <c r="M99" s="15">
        <v>158.5</v>
      </c>
      <c r="N99" s="14">
        <f t="shared" si="3"/>
        <v>80.83</v>
      </c>
      <c r="O99" s="13">
        <v>19.582516800000001</v>
      </c>
      <c r="P99" s="12"/>
    </row>
    <row r="100" spans="2:16" ht="15" customHeight="1" x14ac:dyDescent="0.25">
      <c r="B100" s="18" t="s">
        <v>953</v>
      </c>
      <c r="C100" s="17" t="s">
        <v>3358</v>
      </c>
      <c r="D100" s="28" t="s">
        <v>404</v>
      </c>
      <c r="E100" s="12"/>
      <c r="F100" s="12" t="s">
        <v>1593</v>
      </c>
      <c r="G100" s="16">
        <v>87</v>
      </c>
      <c r="H100" s="12" t="s">
        <v>451</v>
      </c>
      <c r="I100" s="12" t="s">
        <v>466</v>
      </c>
      <c r="J100" s="12" t="s">
        <v>404</v>
      </c>
      <c r="K100" s="12" t="s">
        <v>3242</v>
      </c>
      <c r="L100" s="12" t="s">
        <v>3357</v>
      </c>
      <c r="M100" s="15">
        <v>159</v>
      </c>
      <c r="N100" s="14">
        <f t="shared" si="3"/>
        <v>81.09</v>
      </c>
      <c r="O100" s="13">
        <v>18.816457305000004</v>
      </c>
      <c r="P100" s="12"/>
    </row>
    <row r="101" spans="2:16" ht="15" customHeight="1" x14ac:dyDescent="0.25">
      <c r="B101" s="18" t="s">
        <v>953</v>
      </c>
      <c r="C101" s="17" t="s">
        <v>3362</v>
      </c>
      <c r="D101" s="28" t="s">
        <v>404</v>
      </c>
      <c r="E101" s="12"/>
      <c r="F101" s="12" t="s">
        <v>3063</v>
      </c>
      <c r="G101" s="16">
        <v>87</v>
      </c>
      <c r="H101" s="12" t="s">
        <v>537</v>
      </c>
      <c r="I101" s="12" t="s">
        <v>466</v>
      </c>
      <c r="J101" s="12" t="s">
        <v>404</v>
      </c>
      <c r="K101" s="12" t="s">
        <v>3242</v>
      </c>
      <c r="L101" s="12" t="s">
        <v>3361</v>
      </c>
      <c r="M101" s="15">
        <v>159.5</v>
      </c>
      <c r="N101" s="14">
        <f t="shared" si="3"/>
        <v>81.34</v>
      </c>
      <c r="O101" s="13">
        <v>17.579663802000002</v>
      </c>
      <c r="P101" s="12"/>
    </row>
    <row r="102" spans="2:16" ht="15" customHeight="1" x14ac:dyDescent="0.25">
      <c r="B102" s="18" t="s">
        <v>953</v>
      </c>
      <c r="C102" s="17" t="s">
        <v>3350</v>
      </c>
      <c r="D102" s="28" t="s">
        <v>404</v>
      </c>
      <c r="E102" s="12"/>
      <c r="F102" s="12" t="s">
        <v>734</v>
      </c>
      <c r="G102" s="16">
        <v>97</v>
      </c>
      <c r="H102" s="12" t="s">
        <v>451</v>
      </c>
      <c r="I102" s="12" t="s">
        <v>557</v>
      </c>
      <c r="J102" s="12" t="s">
        <v>404</v>
      </c>
      <c r="K102" s="12" t="s">
        <v>3242</v>
      </c>
      <c r="L102" s="12" t="s">
        <v>3349</v>
      </c>
      <c r="M102" s="15">
        <v>160</v>
      </c>
      <c r="N102" s="14">
        <f t="shared" si="3"/>
        <v>81.599999999999994</v>
      </c>
      <c r="O102" s="13">
        <v>19.123171199999998</v>
      </c>
      <c r="P102" s="12"/>
    </row>
    <row r="103" spans="2:16" ht="15" customHeight="1" x14ac:dyDescent="0.25">
      <c r="B103" s="18" t="s">
        <v>359</v>
      </c>
      <c r="C103" s="17" t="s">
        <v>2069</v>
      </c>
      <c r="D103" s="33" t="s">
        <v>763</v>
      </c>
      <c r="E103" s="33"/>
      <c r="F103" s="17" t="s">
        <v>2068</v>
      </c>
      <c r="G103" s="33">
        <v>115</v>
      </c>
      <c r="H103" s="33" t="s">
        <v>2028</v>
      </c>
      <c r="I103" s="33" t="s">
        <v>466</v>
      </c>
      <c r="J103" s="33" t="s">
        <v>404</v>
      </c>
      <c r="K103" s="33" t="s">
        <v>2027</v>
      </c>
      <c r="L103" s="17" t="s">
        <v>2067</v>
      </c>
      <c r="M103" s="44">
        <v>163.5</v>
      </c>
      <c r="N103" s="43">
        <v>81.739999999999995</v>
      </c>
      <c r="O103" s="34">
        <v>17.350000000000001</v>
      </c>
      <c r="P103" s="33"/>
    </row>
    <row r="104" spans="2:16" ht="15" customHeight="1" x14ac:dyDescent="0.25">
      <c r="B104" s="18" t="s">
        <v>359</v>
      </c>
      <c r="C104" s="17" t="s">
        <v>3217</v>
      </c>
      <c r="D104" s="12" t="s">
        <v>839</v>
      </c>
      <c r="E104" s="12"/>
      <c r="F104" s="12" t="s">
        <v>3106</v>
      </c>
      <c r="G104" s="16">
        <v>77</v>
      </c>
      <c r="H104" s="12" t="s">
        <v>437</v>
      </c>
      <c r="I104" s="12" t="s">
        <v>466</v>
      </c>
      <c r="J104" s="12" t="s">
        <v>404</v>
      </c>
      <c r="K104" s="12" t="s">
        <v>3216</v>
      </c>
      <c r="L104" s="12" t="s">
        <v>3215</v>
      </c>
      <c r="M104" s="15">
        <v>160.5</v>
      </c>
      <c r="N104" s="14">
        <f t="shared" ref="N104:N135" si="4">M104-ROUND(M104*$N$7,2)</f>
        <v>81.849999999999994</v>
      </c>
      <c r="O104" s="13">
        <v>14.152621440960003</v>
      </c>
      <c r="P104" s="12"/>
    </row>
    <row r="105" spans="2:16" ht="15" customHeight="1" x14ac:dyDescent="0.25">
      <c r="B105" s="18" t="s">
        <v>359</v>
      </c>
      <c r="C105" s="17" t="s">
        <v>2105</v>
      </c>
      <c r="D105" s="33" t="s">
        <v>409</v>
      </c>
      <c r="E105" s="33"/>
      <c r="F105" s="17" t="s">
        <v>2056</v>
      </c>
      <c r="G105" s="33">
        <v>102</v>
      </c>
      <c r="H105" s="33" t="s">
        <v>2028</v>
      </c>
      <c r="I105" s="33" t="s">
        <v>466</v>
      </c>
      <c r="J105" s="33" t="s">
        <v>404</v>
      </c>
      <c r="K105" s="17" t="s">
        <v>2027</v>
      </c>
      <c r="L105" s="17" t="s">
        <v>2104</v>
      </c>
      <c r="M105" s="44">
        <v>160.5</v>
      </c>
      <c r="N105" s="14">
        <f t="shared" si="4"/>
        <v>81.849999999999994</v>
      </c>
      <c r="O105" s="34">
        <v>14.11</v>
      </c>
      <c r="P105" s="33"/>
    </row>
    <row r="106" spans="2:16" ht="15" customHeight="1" x14ac:dyDescent="0.25">
      <c r="B106" s="18" t="s">
        <v>359</v>
      </c>
      <c r="C106" s="17" t="s">
        <v>2057</v>
      </c>
      <c r="D106" s="33" t="s">
        <v>444</v>
      </c>
      <c r="E106" s="33"/>
      <c r="F106" s="17" t="s">
        <v>2056</v>
      </c>
      <c r="G106" s="33">
        <v>102</v>
      </c>
      <c r="H106" s="33" t="s">
        <v>2028</v>
      </c>
      <c r="I106" s="33" t="s">
        <v>466</v>
      </c>
      <c r="J106" s="33" t="s">
        <v>404</v>
      </c>
      <c r="K106" s="17" t="s">
        <v>2027</v>
      </c>
      <c r="L106" s="17" t="s">
        <v>2055</v>
      </c>
      <c r="M106" s="44">
        <v>160.5</v>
      </c>
      <c r="N106" s="14">
        <f t="shared" si="4"/>
        <v>81.849999999999994</v>
      </c>
      <c r="O106" s="34">
        <v>12.13</v>
      </c>
      <c r="P106" s="33"/>
    </row>
    <row r="107" spans="2:16" ht="15" customHeight="1" x14ac:dyDescent="0.25">
      <c r="B107" s="18" t="s">
        <v>953</v>
      </c>
      <c r="C107" s="17" t="s">
        <v>3374</v>
      </c>
      <c r="D107" s="28" t="s">
        <v>404</v>
      </c>
      <c r="E107" s="12"/>
      <c r="F107" s="12" t="s">
        <v>470</v>
      </c>
      <c r="G107" s="16">
        <v>103</v>
      </c>
      <c r="H107" s="12" t="s">
        <v>437</v>
      </c>
      <c r="I107" s="12" t="s">
        <v>466</v>
      </c>
      <c r="J107" s="12" t="s">
        <v>404</v>
      </c>
      <c r="K107" s="12" t="s">
        <v>3242</v>
      </c>
      <c r="L107" s="12" t="s">
        <v>3373</v>
      </c>
      <c r="M107" s="15">
        <v>161.5</v>
      </c>
      <c r="N107" s="14">
        <f t="shared" si="4"/>
        <v>82.36</v>
      </c>
      <c r="O107" s="13">
        <v>24.3940032</v>
      </c>
      <c r="P107" s="12"/>
    </row>
    <row r="108" spans="2:16" ht="15" customHeight="1" x14ac:dyDescent="0.25">
      <c r="B108" s="18" t="s">
        <v>953</v>
      </c>
      <c r="C108" s="17" t="s">
        <v>3382</v>
      </c>
      <c r="D108" s="28" t="s">
        <v>404</v>
      </c>
      <c r="E108" s="12"/>
      <c r="F108" s="12" t="s">
        <v>1226</v>
      </c>
      <c r="G108" s="16">
        <v>103</v>
      </c>
      <c r="H108" s="12" t="s">
        <v>437</v>
      </c>
      <c r="I108" s="12" t="s">
        <v>466</v>
      </c>
      <c r="J108" s="12" t="s">
        <v>404</v>
      </c>
      <c r="K108" s="12" t="s">
        <v>3242</v>
      </c>
      <c r="L108" s="12" t="s">
        <v>3381</v>
      </c>
      <c r="M108" s="15">
        <v>162</v>
      </c>
      <c r="N108" s="14">
        <f t="shared" si="4"/>
        <v>82.62</v>
      </c>
      <c r="O108" s="13">
        <v>26.178465600000003</v>
      </c>
      <c r="P108" s="12"/>
    </row>
    <row r="109" spans="2:16" ht="15" customHeight="1" x14ac:dyDescent="0.25">
      <c r="B109" s="18" t="s">
        <v>359</v>
      </c>
      <c r="C109" s="17" t="s">
        <v>3132</v>
      </c>
      <c r="D109" s="12" t="s">
        <v>770</v>
      </c>
      <c r="E109" s="12"/>
      <c r="F109" s="12" t="s">
        <v>547</v>
      </c>
      <c r="G109" s="16">
        <v>91</v>
      </c>
      <c r="H109" s="12" t="s">
        <v>451</v>
      </c>
      <c r="I109" s="12" t="s">
        <v>466</v>
      </c>
      <c r="J109" s="12" t="s">
        <v>404</v>
      </c>
      <c r="K109" s="12" t="s">
        <v>2946</v>
      </c>
      <c r="L109" s="12" t="s">
        <v>3031</v>
      </c>
      <c r="M109" s="15">
        <v>162</v>
      </c>
      <c r="N109" s="14">
        <f t="shared" si="4"/>
        <v>82.62</v>
      </c>
      <c r="O109" s="13">
        <v>16.975597100000002</v>
      </c>
      <c r="P109" s="12"/>
    </row>
    <row r="110" spans="2:16" ht="15" customHeight="1" x14ac:dyDescent="0.25">
      <c r="B110" s="18" t="s">
        <v>359</v>
      </c>
      <c r="C110" s="17" t="s">
        <v>3079</v>
      </c>
      <c r="D110" s="12" t="s">
        <v>820</v>
      </c>
      <c r="E110" s="12"/>
      <c r="F110" s="12" t="s">
        <v>744</v>
      </c>
      <c r="G110" s="16">
        <v>89</v>
      </c>
      <c r="H110" s="12" t="s">
        <v>451</v>
      </c>
      <c r="I110" s="12" t="s">
        <v>466</v>
      </c>
      <c r="J110" s="12" t="s">
        <v>404</v>
      </c>
      <c r="K110" s="12" t="s">
        <v>2946</v>
      </c>
      <c r="L110" s="12" t="s">
        <v>3010</v>
      </c>
      <c r="M110" s="15">
        <v>162</v>
      </c>
      <c r="N110" s="14">
        <f t="shared" si="4"/>
        <v>82.62</v>
      </c>
      <c r="O110" s="13">
        <v>18.739295500000001</v>
      </c>
      <c r="P110" s="12"/>
    </row>
    <row r="111" spans="2:16" ht="15" customHeight="1" x14ac:dyDescent="0.25">
      <c r="B111" s="18" t="s">
        <v>359</v>
      </c>
      <c r="C111" s="21" t="s">
        <v>2944</v>
      </c>
      <c r="D111" s="19" t="s">
        <v>878</v>
      </c>
      <c r="E111" s="19"/>
      <c r="F111" s="19" t="s">
        <v>744</v>
      </c>
      <c r="G111" s="19">
        <v>91</v>
      </c>
      <c r="H111" s="19" t="s">
        <v>1648</v>
      </c>
      <c r="I111" s="19" t="s">
        <v>466</v>
      </c>
      <c r="J111" s="19" t="s">
        <v>404</v>
      </c>
      <c r="K111" s="19" t="s">
        <v>2943</v>
      </c>
      <c r="L111" s="19" t="s">
        <v>2942</v>
      </c>
      <c r="M111" s="20">
        <v>162</v>
      </c>
      <c r="N111" s="14">
        <f t="shared" si="4"/>
        <v>82.62</v>
      </c>
      <c r="O111" s="13">
        <v>20.23</v>
      </c>
      <c r="P111" s="19"/>
    </row>
    <row r="112" spans="2:16" ht="15" customHeight="1" x14ac:dyDescent="0.25">
      <c r="B112" s="18" t="s">
        <v>359</v>
      </c>
      <c r="C112" s="17" t="s">
        <v>545</v>
      </c>
      <c r="D112" s="12" t="s">
        <v>404</v>
      </c>
      <c r="E112" s="12"/>
      <c r="F112" s="12" t="s">
        <v>544</v>
      </c>
      <c r="G112" s="16">
        <v>92</v>
      </c>
      <c r="H112" s="12" t="s">
        <v>437</v>
      </c>
      <c r="I112" s="12" t="s">
        <v>466</v>
      </c>
      <c r="J112" s="12" t="s">
        <v>404</v>
      </c>
      <c r="K112" s="12" t="s">
        <v>465</v>
      </c>
      <c r="L112" s="12" t="s">
        <v>543</v>
      </c>
      <c r="M112" s="15">
        <v>162.5</v>
      </c>
      <c r="N112" s="14">
        <f t="shared" si="4"/>
        <v>82.87</v>
      </c>
      <c r="O112" s="13">
        <v>20.723240000000001</v>
      </c>
      <c r="P112" s="12"/>
    </row>
    <row r="113" spans="2:16" ht="15" customHeight="1" x14ac:dyDescent="0.25">
      <c r="B113" s="18" t="s">
        <v>953</v>
      </c>
      <c r="C113" s="17" t="s">
        <v>3282</v>
      </c>
      <c r="D113" s="28" t="s">
        <v>404</v>
      </c>
      <c r="E113" s="12"/>
      <c r="F113" s="12" t="s">
        <v>786</v>
      </c>
      <c r="G113" s="16">
        <v>88</v>
      </c>
      <c r="H113" s="12" t="s">
        <v>537</v>
      </c>
      <c r="I113" s="12" t="s">
        <v>557</v>
      </c>
      <c r="J113" s="12" t="s">
        <v>404</v>
      </c>
      <c r="K113" s="12" t="s">
        <v>3242</v>
      </c>
      <c r="L113" s="12" t="s">
        <v>3281</v>
      </c>
      <c r="M113" s="15">
        <v>163.5</v>
      </c>
      <c r="N113" s="14">
        <f t="shared" si="4"/>
        <v>83.38</v>
      </c>
      <c r="O113" s="13">
        <v>19.7</v>
      </c>
      <c r="P113" s="12"/>
    </row>
    <row r="114" spans="2:16" ht="15" customHeight="1" x14ac:dyDescent="0.25">
      <c r="B114" s="18" t="s">
        <v>359</v>
      </c>
      <c r="C114" s="51" t="s">
        <v>3005</v>
      </c>
      <c r="D114" s="12" t="s">
        <v>770</v>
      </c>
      <c r="E114" s="48"/>
      <c r="F114" s="12" t="s">
        <v>547</v>
      </c>
      <c r="G114" s="16">
        <v>91</v>
      </c>
      <c r="H114" s="12" t="s">
        <v>451</v>
      </c>
      <c r="I114" s="48" t="s">
        <v>466</v>
      </c>
      <c r="J114" s="12" t="s">
        <v>404</v>
      </c>
      <c r="K114" s="12" t="s">
        <v>2946</v>
      </c>
      <c r="L114" s="12" t="s">
        <v>3004</v>
      </c>
      <c r="M114" s="15">
        <v>163.5</v>
      </c>
      <c r="N114" s="14">
        <f t="shared" si="4"/>
        <v>83.38</v>
      </c>
      <c r="O114" s="13">
        <v>18.148267199999999</v>
      </c>
      <c r="P114" s="12"/>
    </row>
    <row r="115" spans="2:16" ht="15" customHeight="1" x14ac:dyDescent="0.25">
      <c r="B115" s="18" t="s">
        <v>359</v>
      </c>
      <c r="C115" s="17" t="s">
        <v>851</v>
      </c>
      <c r="D115" s="12" t="s">
        <v>780</v>
      </c>
      <c r="E115" s="12"/>
      <c r="F115" s="12" t="s">
        <v>547</v>
      </c>
      <c r="G115" s="16">
        <v>91</v>
      </c>
      <c r="H115" s="12" t="s">
        <v>451</v>
      </c>
      <c r="I115" s="12" t="s">
        <v>466</v>
      </c>
      <c r="J115" s="12" t="s">
        <v>404</v>
      </c>
      <c r="K115" s="12" t="s">
        <v>754</v>
      </c>
      <c r="L115" s="12" t="s">
        <v>810</v>
      </c>
      <c r="M115" s="15">
        <v>163.5</v>
      </c>
      <c r="N115" s="14">
        <f t="shared" si="4"/>
        <v>83.38</v>
      </c>
      <c r="O115" s="13">
        <v>17.64</v>
      </c>
      <c r="P115" s="12"/>
    </row>
    <row r="116" spans="2:16" ht="15" customHeight="1" x14ac:dyDescent="0.25">
      <c r="B116" s="18" t="s">
        <v>953</v>
      </c>
      <c r="C116" s="17" t="s">
        <v>3344</v>
      </c>
      <c r="D116" s="28" t="s">
        <v>404</v>
      </c>
      <c r="E116" s="12"/>
      <c r="F116" s="12" t="s">
        <v>1582</v>
      </c>
      <c r="G116" s="16">
        <v>95</v>
      </c>
      <c r="H116" s="12" t="s">
        <v>451</v>
      </c>
      <c r="I116" s="12" t="s">
        <v>466</v>
      </c>
      <c r="J116" s="12" t="s">
        <v>404</v>
      </c>
      <c r="K116" s="12" t="s">
        <v>3242</v>
      </c>
      <c r="L116" s="12" t="s">
        <v>3343</v>
      </c>
      <c r="M116" s="15">
        <v>164.5</v>
      </c>
      <c r="N116" s="14">
        <f t="shared" si="4"/>
        <v>83.89</v>
      </c>
      <c r="O116" s="13">
        <v>20.860142826000001</v>
      </c>
      <c r="P116" s="12"/>
    </row>
    <row r="117" spans="2:16" ht="15" customHeight="1" x14ac:dyDescent="0.25">
      <c r="B117" s="18" t="s">
        <v>953</v>
      </c>
      <c r="C117" s="17" t="s">
        <v>1561</v>
      </c>
      <c r="D117" s="28" t="s">
        <v>404</v>
      </c>
      <c r="E117" s="12"/>
      <c r="F117" s="12" t="s">
        <v>452</v>
      </c>
      <c r="G117" s="16" t="s">
        <v>1502</v>
      </c>
      <c r="H117" s="12" t="s">
        <v>756</v>
      </c>
      <c r="I117" s="12" t="s">
        <v>466</v>
      </c>
      <c r="J117" s="12" t="s">
        <v>404</v>
      </c>
      <c r="K117" s="12" t="s">
        <v>1482</v>
      </c>
      <c r="L117" s="12" t="s">
        <v>1560</v>
      </c>
      <c r="M117" s="15">
        <v>164.5</v>
      </c>
      <c r="N117" s="14">
        <f t="shared" si="4"/>
        <v>83.89</v>
      </c>
      <c r="O117" s="13">
        <v>22.137494400000001</v>
      </c>
      <c r="P117" s="12"/>
    </row>
    <row r="118" spans="2:16" ht="15" customHeight="1" x14ac:dyDescent="0.25">
      <c r="B118" s="18" t="s">
        <v>359</v>
      </c>
      <c r="C118" s="17" t="s">
        <v>2087</v>
      </c>
      <c r="D118" s="33" t="s">
        <v>898</v>
      </c>
      <c r="E118" s="33"/>
      <c r="F118" s="17" t="s">
        <v>2086</v>
      </c>
      <c r="G118" s="33">
        <v>100</v>
      </c>
      <c r="H118" s="33" t="s">
        <v>2028</v>
      </c>
      <c r="I118" s="33" t="s">
        <v>466</v>
      </c>
      <c r="J118" s="33" t="s">
        <v>404</v>
      </c>
      <c r="K118" s="17" t="s">
        <v>2027</v>
      </c>
      <c r="L118" s="17" t="s">
        <v>2085</v>
      </c>
      <c r="M118" s="44">
        <v>165</v>
      </c>
      <c r="N118" s="14">
        <f t="shared" si="4"/>
        <v>84.15</v>
      </c>
      <c r="O118" s="34">
        <v>10.47</v>
      </c>
      <c r="P118" s="33"/>
    </row>
    <row r="119" spans="2:16" ht="15" customHeight="1" x14ac:dyDescent="0.25">
      <c r="B119" s="18" t="s">
        <v>953</v>
      </c>
      <c r="C119" s="17" t="s">
        <v>1645</v>
      </c>
      <c r="D119" s="28" t="s">
        <v>404</v>
      </c>
      <c r="E119" s="12"/>
      <c r="F119" s="12" t="s">
        <v>737</v>
      </c>
      <c r="G119" s="16">
        <v>95</v>
      </c>
      <c r="H119" s="12" t="s">
        <v>756</v>
      </c>
      <c r="I119" s="12" t="s">
        <v>557</v>
      </c>
      <c r="J119" s="12" t="s">
        <v>404</v>
      </c>
      <c r="K119" s="12" t="s">
        <v>1630</v>
      </c>
      <c r="L119" s="12" t="s">
        <v>1644</v>
      </c>
      <c r="M119" s="15">
        <v>165</v>
      </c>
      <c r="N119" s="14">
        <f t="shared" si="4"/>
        <v>84.15</v>
      </c>
      <c r="O119" s="13">
        <v>20.835674600000001</v>
      </c>
      <c r="P119" s="12"/>
    </row>
    <row r="120" spans="2:16" ht="15" customHeight="1" x14ac:dyDescent="0.25">
      <c r="B120" s="18" t="s">
        <v>953</v>
      </c>
      <c r="C120" s="17" t="s">
        <v>1571</v>
      </c>
      <c r="D120" s="28" t="s">
        <v>404</v>
      </c>
      <c r="E120" s="12"/>
      <c r="F120" s="12" t="s">
        <v>538</v>
      </c>
      <c r="G120" s="16" t="s">
        <v>1532</v>
      </c>
      <c r="H120" s="12" t="s">
        <v>756</v>
      </c>
      <c r="I120" s="12" t="s">
        <v>557</v>
      </c>
      <c r="J120" s="12" t="s">
        <v>404</v>
      </c>
      <c r="K120" s="12" t="s">
        <v>1482</v>
      </c>
      <c r="L120" s="12" t="s">
        <v>1570</v>
      </c>
      <c r="M120" s="15">
        <v>165.5</v>
      </c>
      <c r="N120" s="14">
        <f t="shared" si="4"/>
        <v>84.4</v>
      </c>
      <c r="O120" s="13">
        <v>20.027044799999999</v>
      </c>
      <c r="P120" s="12"/>
    </row>
    <row r="121" spans="2:16" ht="15" customHeight="1" x14ac:dyDescent="0.25">
      <c r="B121" s="18" t="s">
        <v>953</v>
      </c>
      <c r="C121" s="17" t="s">
        <v>1554</v>
      </c>
      <c r="D121" s="28" t="s">
        <v>404</v>
      </c>
      <c r="E121" s="12"/>
      <c r="F121" s="12" t="s">
        <v>487</v>
      </c>
      <c r="G121" s="16" t="s">
        <v>1498</v>
      </c>
      <c r="H121" s="12" t="s">
        <v>756</v>
      </c>
      <c r="I121" s="12" t="s">
        <v>466</v>
      </c>
      <c r="J121" s="12" t="s">
        <v>404</v>
      </c>
      <c r="K121" s="12" t="s">
        <v>1482</v>
      </c>
      <c r="L121" s="12" t="s">
        <v>1553</v>
      </c>
      <c r="M121" s="15">
        <v>165.5</v>
      </c>
      <c r="N121" s="14">
        <f t="shared" si="4"/>
        <v>84.4</v>
      </c>
      <c r="O121" s="13">
        <v>22.4888832</v>
      </c>
      <c r="P121" s="12"/>
    </row>
    <row r="122" spans="2:16" ht="15" customHeight="1" x14ac:dyDescent="0.25">
      <c r="B122" s="18" t="s">
        <v>953</v>
      </c>
      <c r="C122" s="17" t="s">
        <v>1230</v>
      </c>
      <c r="D122" s="28" t="s">
        <v>404</v>
      </c>
      <c r="E122" s="12" t="s">
        <v>580</v>
      </c>
      <c r="F122" s="12" t="s">
        <v>1229</v>
      </c>
      <c r="G122" s="16">
        <v>100</v>
      </c>
      <c r="H122" s="12" t="s">
        <v>437</v>
      </c>
      <c r="I122" s="12" t="s">
        <v>466</v>
      </c>
      <c r="J122" s="12" t="s">
        <v>404</v>
      </c>
      <c r="K122" s="12" t="s">
        <v>1106</v>
      </c>
      <c r="L122" s="12" t="s">
        <v>1228</v>
      </c>
      <c r="M122" s="15">
        <v>166</v>
      </c>
      <c r="N122" s="14">
        <f t="shared" si="4"/>
        <v>84.66</v>
      </c>
      <c r="O122" s="13">
        <v>25.962552000000002</v>
      </c>
      <c r="P122" s="12"/>
    </row>
    <row r="123" spans="2:16" ht="15" customHeight="1" x14ac:dyDescent="0.25">
      <c r="B123" s="18" t="s">
        <v>953</v>
      </c>
      <c r="C123" s="17" t="s">
        <v>3398</v>
      </c>
      <c r="D123" s="28" t="s">
        <v>404</v>
      </c>
      <c r="E123" s="12"/>
      <c r="F123" s="12" t="s">
        <v>517</v>
      </c>
      <c r="G123" s="16">
        <v>99</v>
      </c>
      <c r="H123" s="12" t="s">
        <v>437</v>
      </c>
      <c r="I123" s="12" t="s">
        <v>466</v>
      </c>
      <c r="J123" s="12" t="s">
        <v>404</v>
      </c>
      <c r="K123" s="12" t="s">
        <v>3242</v>
      </c>
      <c r="L123" s="12" t="s">
        <v>3397</v>
      </c>
      <c r="M123" s="15">
        <v>167</v>
      </c>
      <c r="N123" s="14">
        <f t="shared" si="4"/>
        <v>85.17</v>
      </c>
      <c r="O123" s="13">
        <v>21.760703999999997</v>
      </c>
      <c r="P123" s="12"/>
    </row>
    <row r="124" spans="2:16" ht="15" customHeight="1" x14ac:dyDescent="0.25">
      <c r="B124" s="18" t="s">
        <v>359</v>
      </c>
      <c r="C124" s="17" t="s">
        <v>3032</v>
      </c>
      <c r="D124" s="12" t="s">
        <v>457</v>
      </c>
      <c r="E124" s="12"/>
      <c r="F124" s="12" t="s">
        <v>547</v>
      </c>
      <c r="G124" s="16">
        <v>91</v>
      </c>
      <c r="H124" s="12" t="s">
        <v>451</v>
      </c>
      <c r="I124" s="12" t="s">
        <v>466</v>
      </c>
      <c r="J124" s="12" t="s">
        <v>404</v>
      </c>
      <c r="K124" s="12" t="s">
        <v>2946</v>
      </c>
      <c r="L124" s="12" t="s">
        <v>3031</v>
      </c>
      <c r="M124" s="15">
        <v>167</v>
      </c>
      <c r="N124" s="14">
        <f t="shared" si="4"/>
        <v>85.17</v>
      </c>
      <c r="O124" s="13">
        <v>18.317771582399999</v>
      </c>
      <c r="P124" s="12"/>
    </row>
    <row r="125" spans="2:16" ht="15" customHeight="1" x14ac:dyDescent="0.25">
      <c r="B125" s="18" t="s">
        <v>359</v>
      </c>
      <c r="C125" s="17" t="s">
        <v>811</v>
      </c>
      <c r="D125" s="12" t="s">
        <v>770</v>
      </c>
      <c r="E125" s="12"/>
      <c r="F125" s="12" t="s">
        <v>547</v>
      </c>
      <c r="G125" s="16">
        <v>91</v>
      </c>
      <c r="H125" s="12" t="s">
        <v>451</v>
      </c>
      <c r="I125" s="12" t="s">
        <v>466</v>
      </c>
      <c r="J125" s="12" t="s">
        <v>404</v>
      </c>
      <c r="K125" s="12" t="s">
        <v>754</v>
      </c>
      <c r="L125" s="12" t="s">
        <v>810</v>
      </c>
      <c r="M125" s="15">
        <v>167</v>
      </c>
      <c r="N125" s="14">
        <f t="shared" si="4"/>
        <v>85.17</v>
      </c>
      <c r="O125" s="13">
        <f>8.146*2.2046</f>
        <v>17.958671600000002</v>
      </c>
      <c r="P125" s="12"/>
    </row>
    <row r="126" spans="2:16" ht="15" customHeight="1" x14ac:dyDescent="0.25">
      <c r="B126" s="18" t="s">
        <v>953</v>
      </c>
      <c r="C126" s="17" t="s">
        <v>1559</v>
      </c>
      <c r="D126" s="28" t="s">
        <v>404</v>
      </c>
      <c r="E126" s="12"/>
      <c r="F126" s="12" t="s">
        <v>719</v>
      </c>
      <c r="G126" s="16" t="s">
        <v>1512</v>
      </c>
      <c r="H126" s="12" t="s">
        <v>756</v>
      </c>
      <c r="I126" s="12" t="s">
        <v>466</v>
      </c>
      <c r="J126" s="12" t="s">
        <v>404</v>
      </c>
      <c r="K126" s="12" t="s">
        <v>1482</v>
      </c>
      <c r="L126" s="12" t="s">
        <v>1558</v>
      </c>
      <c r="M126" s="15">
        <v>167.5</v>
      </c>
      <c r="N126" s="14">
        <f t="shared" si="4"/>
        <v>85.42</v>
      </c>
      <c r="O126" s="13">
        <v>22.061289599999999</v>
      </c>
      <c r="P126" s="12"/>
    </row>
    <row r="127" spans="2:16" ht="15" customHeight="1" x14ac:dyDescent="0.25">
      <c r="B127" s="18" t="s">
        <v>953</v>
      </c>
      <c r="C127" s="17" t="s">
        <v>3452</v>
      </c>
      <c r="D127" s="28" t="s">
        <v>404</v>
      </c>
      <c r="E127" s="12"/>
      <c r="F127" s="12" t="s">
        <v>3449</v>
      </c>
      <c r="G127" s="16">
        <v>100</v>
      </c>
      <c r="H127" s="12" t="s">
        <v>437</v>
      </c>
      <c r="I127" s="12" t="s">
        <v>466</v>
      </c>
      <c r="J127" s="12" t="s">
        <v>404</v>
      </c>
      <c r="K127" s="12" t="s">
        <v>3242</v>
      </c>
      <c r="L127" s="12" t="s">
        <v>3451</v>
      </c>
      <c r="M127" s="15">
        <v>168</v>
      </c>
      <c r="N127" s="14">
        <f t="shared" si="4"/>
        <v>85.68</v>
      </c>
      <c r="O127" s="13">
        <v>23.407574399999998</v>
      </c>
      <c r="P127" s="12"/>
    </row>
    <row r="128" spans="2:16" ht="15" customHeight="1" x14ac:dyDescent="0.25">
      <c r="B128" s="18" t="s">
        <v>953</v>
      </c>
      <c r="C128" s="17" t="s">
        <v>3403</v>
      </c>
      <c r="D128" s="28" t="s">
        <v>404</v>
      </c>
      <c r="E128" s="12"/>
      <c r="F128" s="12" t="s">
        <v>525</v>
      </c>
      <c r="G128" s="16">
        <v>96</v>
      </c>
      <c r="H128" s="12" t="s">
        <v>437</v>
      </c>
      <c r="I128" s="12" t="s">
        <v>466</v>
      </c>
      <c r="J128" s="12" t="s">
        <v>404</v>
      </c>
      <c r="K128" s="12" t="s">
        <v>3242</v>
      </c>
      <c r="L128" s="12" t="s">
        <v>3402</v>
      </c>
      <c r="M128" s="15">
        <v>169.5</v>
      </c>
      <c r="N128" s="14">
        <f t="shared" si="4"/>
        <v>86.44</v>
      </c>
      <c r="O128" s="13">
        <v>20.297995199999999</v>
      </c>
      <c r="P128" s="12"/>
    </row>
    <row r="129" spans="2:16" ht="15" customHeight="1" x14ac:dyDescent="0.25">
      <c r="B129" s="18" t="s">
        <v>359</v>
      </c>
      <c r="C129" s="17" t="s">
        <v>542</v>
      </c>
      <c r="D129" s="12" t="s">
        <v>404</v>
      </c>
      <c r="E129" s="12"/>
      <c r="F129" s="12" t="s">
        <v>541</v>
      </c>
      <c r="G129" s="16">
        <v>95</v>
      </c>
      <c r="H129" s="12" t="s">
        <v>437</v>
      </c>
      <c r="I129" s="12" t="s">
        <v>466</v>
      </c>
      <c r="J129" s="12" t="s">
        <v>404</v>
      </c>
      <c r="K129" s="12" t="s">
        <v>465</v>
      </c>
      <c r="L129" s="12" t="s">
        <v>540</v>
      </c>
      <c r="M129" s="15">
        <v>169.5</v>
      </c>
      <c r="N129" s="14">
        <f t="shared" si="4"/>
        <v>86.44</v>
      </c>
      <c r="O129" s="13">
        <v>20.9437</v>
      </c>
      <c r="P129" s="12"/>
    </row>
    <row r="130" spans="2:16" ht="15" customHeight="1" x14ac:dyDescent="0.25">
      <c r="B130" s="18" t="s">
        <v>359</v>
      </c>
      <c r="C130" s="17" t="s">
        <v>1791</v>
      </c>
      <c r="D130" s="12" t="s">
        <v>404</v>
      </c>
      <c r="E130" s="12"/>
      <c r="F130" s="12" t="s">
        <v>1790</v>
      </c>
      <c r="G130" s="16">
        <v>86</v>
      </c>
      <c r="H130" s="12" t="s">
        <v>756</v>
      </c>
      <c r="I130" s="12" t="s">
        <v>466</v>
      </c>
      <c r="J130" s="12" t="s">
        <v>404</v>
      </c>
      <c r="K130" s="12" t="s">
        <v>1647</v>
      </c>
      <c r="L130" s="12" t="s">
        <v>1789</v>
      </c>
      <c r="M130" s="15">
        <v>170</v>
      </c>
      <c r="N130" s="14">
        <f t="shared" si="4"/>
        <v>86.7</v>
      </c>
      <c r="O130" s="13">
        <v>18.3</v>
      </c>
      <c r="P130" s="12"/>
    </row>
    <row r="131" spans="2:16" ht="15" customHeight="1" x14ac:dyDescent="0.25">
      <c r="B131" s="18" t="s">
        <v>359</v>
      </c>
      <c r="C131" s="17" t="s">
        <v>3028</v>
      </c>
      <c r="D131" s="12" t="s">
        <v>815</v>
      </c>
      <c r="E131" s="12"/>
      <c r="F131" s="12" t="s">
        <v>3027</v>
      </c>
      <c r="G131" s="16">
        <v>82</v>
      </c>
      <c r="H131" s="12" t="s">
        <v>451</v>
      </c>
      <c r="I131" s="12" t="s">
        <v>466</v>
      </c>
      <c r="J131" s="12" t="s">
        <v>404</v>
      </c>
      <c r="K131" s="12" t="s">
        <v>2946</v>
      </c>
      <c r="L131" s="12" t="s">
        <v>3026</v>
      </c>
      <c r="M131" s="15">
        <v>170.5</v>
      </c>
      <c r="N131" s="14">
        <f t="shared" si="4"/>
        <v>86.95</v>
      </c>
      <c r="O131" s="13">
        <v>17.28</v>
      </c>
      <c r="P131" s="12"/>
    </row>
    <row r="132" spans="2:16" ht="15" customHeight="1" x14ac:dyDescent="0.25">
      <c r="B132" s="18" t="s">
        <v>953</v>
      </c>
      <c r="C132" s="17" t="s">
        <v>1253</v>
      </c>
      <c r="D132" s="28" t="s">
        <v>404</v>
      </c>
      <c r="E132" s="12" t="s">
        <v>580</v>
      </c>
      <c r="F132" s="12" t="s">
        <v>1252</v>
      </c>
      <c r="G132" s="16">
        <v>100</v>
      </c>
      <c r="H132" s="12" t="s">
        <v>437</v>
      </c>
      <c r="I132" s="12" t="s">
        <v>466</v>
      </c>
      <c r="J132" s="12" t="s">
        <v>404</v>
      </c>
      <c r="K132" s="12" t="s">
        <v>1251</v>
      </c>
      <c r="L132" s="12" t="s">
        <v>1250</v>
      </c>
      <c r="M132" s="15">
        <v>170.5</v>
      </c>
      <c r="N132" s="14">
        <f t="shared" si="4"/>
        <v>86.95</v>
      </c>
      <c r="O132" s="13">
        <v>27.005749900800005</v>
      </c>
      <c r="P132" s="12"/>
    </row>
    <row r="133" spans="2:16" ht="15" customHeight="1" x14ac:dyDescent="0.25">
      <c r="B133" s="18" t="s">
        <v>359</v>
      </c>
      <c r="C133" s="17" t="s">
        <v>529</v>
      </c>
      <c r="D133" s="12" t="s">
        <v>404</v>
      </c>
      <c r="E133" s="12"/>
      <c r="F133" s="12" t="s">
        <v>528</v>
      </c>
      <c r="G133" s="16">
        <v>95</v>
      </c>
      <c r="H133" s="12" t="s">
        <v>437</v>
      </c>
      <c r="I133" s="12" t="s">
        <v>466</v>
      </c>
      <c r="J133" s="12" t="s">
        <v>404</v>
      </c>
      <c r="K133" s="12" t="s">
        <v>465</v>
      </c>
      <c r="L133" s="12" t="s">
        <v>527</v>
      </c>
      <c r="M133" s="15">
        <v>170.5</v>
      </c>
      <c r="N133" s="14">
        <f t="shared" si="4"/>
        <v>86.95</v>
      </c>
      <c r="O133" s="13">
        <v>20.9437</v>
      </c>
      <c r="P133" s="12"/>
    </row>
    <row r="134" spans="2:16" ht="15" customHeight="1" x14ac:dyDescent="0.25">
      <c r="B134" s="18" t="s">
        <v>953</v>
      </c>
      <c r="C134" s="17" t="s">
        <v>3450</v>
      </c>
      <c r="D134" s="28" t="s">
        <v>404</v>
      </c>
      <c r="E134" s="12"/>
      <c r="F134" s="12" t="s">
        <v>3449</v>
      </c>
      <c r="G134" s="16">
        <v>100</v>
      </c>
      <c r="H134" s="12" t="s">
        <v>451</v>
      </c>
      <c r="I134" s="12" t="s">
        <v>466</v>
      </c>
      <c r="J134" s="12" t="s">
        <v>404</v>
      </c>
      <c r="K134" s="12" t="s">
        <v>3242</v>
      </c>
      <c r="L134" s="12" t="s">
        <v>3448</v>
      </c>
      <c r="M134" s="15">
        <v>171</v>
      </c>
      <c r="N134" s="14">
        <f t="shared" si="4"/>
        <v>87.21</v>
      </c>
      <c r="O134" s="13">
        <v>23.411808000000001</v>
      </c>
      <c r="P134" s="12"/>
    </row>
    <row r="135" spans="2:16" ht="15" customHeight="1" x14ac:dyDescent="0.25">
      <c r="B135" s="18" t="s">
        <v>359</v>
      </c>
      <c r="C135" s="17" t="s">
        <v>3009</v>
      </c>
      <c r="D135" s="12" t="s">
        <v>444</v>
      </c>
      <c r="E135" s="12"/>
      <c r="F135" s="12" t="s">
        <v>528</v>
      </c>
      <c r="G135" s="16">
        <v>94</v>
      </c>
      <c r="H135" s="12" t="s">
        <v>437</v>
      </c>
      <c r="I135" s="12" t="s">
        <v>466</v>
      </c>
      <c r="J135" s="12" t="s">
        <v>404</v>
      </c>
      <c r="K135" s="12" t="s">
        <v>2946</v>
      </c>
      <c r="L135" s="12" t="s">
        <v>3008</v>
      </c>
      <c r="M135" s="15">
        <v>171</v>
      </c>
      <c r="N135" s="14">
        <f t="shared" si="4"/>
        <v>87.21</v>
      </c>
      <c r="O135" s="13">
        <v>21.25</v>
      </c>
      <c r="P135" s="12"/>
    </row>
    <row r="136" spans="2:16" ht="15" customHeight="1" x14ac:dyDescent="0.25">
      <c r="B136" s="18" t="s">
        <v>359</v>
      </c>
      <c r="C136" s="17" t="s">
        <v>742</v>
      </c>
      <c r="D136" s="12" t="s">
        <v>404</v>
      </c>
      <c r="E136" s="12"/>
      <c r="F136" s="12" t="s">
        <v>544</v>
      </c>
      <c r="G136" s="16">
        <v>92</v>
      </c>
      <c r="H136" s="12" t="s">
        <v>451</v>
      </c>
      <c r="I136" s="12" t="s">
        <v>466</v>
      </c>
      <c r="J136" s="12" t="s">
        <v>404</v>
      </c>
      <c r="K136" s="12" t="s">
        <v>670</v>
      </c>
      <c r="L136" s="12" t="s">
        <v>741</v>
      </c>
      <c r="M136" s="15">
        <v>171.5</v>
      </c>
      <c r="N136" s="14">
        <f t="shared" ref="N136:N167" si="5">M136-ROUND(M136*$N$7,2)</f>
        <v>87.46</v>
      </c>
      <c r="O136" s="13">
        <v>19.180019999999999</v>
      </c>
      <c r="P136" s="12"/>
    </row>
    <row r="137" spans="2:16" ht="15" customHeight="1" x14ac:dyDescent="0.25">
      <c r="B137" s="18" t="s">
        <v>359</v>
      </c>
      <c r="C137" s="17" t="s">
        <v>523</v>
      </c>
      <c r="D137" s="12" t="s">
        <v>404</v>
      </c>
      <c r="E137" s="12"/>
      <c r="F137" s="12" t="s">
        <v>520</v>
      </c>
      <c r="G137" s="16">
        <v>98</v>
      </c>
      <c r="H137" s="12" t="s">
        <v>437</v>
      </c>
      <c r="I137" s="12" t="s">
        <v>466</v>
      </c>
      <c r="J137" s="12" t="s">
        <v>404</v>
      </c>
      <c r="K137" s="12" t="s">
        <v>465</v>
      </c>
      <c r="L137" s="12" t="s">
        <v>522</v>
      </c>
      <c r="M137" s="15">
        <v>172</v>
      </c>
      <c r="N137" s="14">
        <f t="shared" si="5"/>
        <v>87.72</v>
      </c>
      <c r="O137" s="13">
        <v>23.809680000000004</v>
      </c>
      <c r="P137" s="12"/>
    </row>
    <row r="138" spans="2:16" ht="15" customHeight="1" x14ac:dyDescent="0.25">
      <c r="B138" s="18" t="s">
        <v>953</v>
      </c>
      <c r="C138" s="17" t="s">
        <v>1278</v>
      </c>
      <c r="D138" s="28" t="s">
        <v>444</v>
      </c>
      <c r="E138" s="12" t="s">
        <v>580</v>
      </c>
      <c r="F138" s="12" t="s">
        <v>1277</v>
      </c>
      <c r="G138" s="16">
        <v>105</v>
      </c>
      <c r="H138" s="12" t="s">
        <v>437</v>
      </c>
      <c r="I138" s="12" t="s">
        <v>466</v>
      </c>
      <c r="J138" s="12" t="s">
        <v>404</v>
      </c>
      <c r="K138" s="12" t="s">
        <v>1251</v>
      </c>
      <c r="L138" s="12" t="s">
        <v>1276</v>
      </c>
      <c r="M138" s="15">
        <v>172.5</v>
      </c>
      <c r="N138" s="14">
        <f t="shared" si="5"/>
        <v>87.97</v>
      </c>
      <c r="O138" s="13">
        <v>30.864400000000003</v>
      </c>
      <c r="P138" s="12"/>
    </row>
    <row r="139" spans="2:16" ht="15" customHeight="1" x14ac:dyDescent="0.25">
      <c r="B139" s="18" t="s">
        <v>953</v>
      </c>
      <c r="C139" s="24" t="s">
        <v>3275</v>
      </c>
      <c r="D139" s="24" t="s">
        <v>1822</v>
      </c>
      <c r="E139" s="19"/>
      <c r="F139" s="12" t="s">
        <v>686</v>
      </c>
      <c r="G139" s="19">
        <v>94</v>
      </c>
      <c r="H139" s="19" t="s">
        <v>537</v>
      </c>
      <c r="I139" s="19" t="s">
        <v>557</v>
      </c>
      <c r="J139" s="19" t="s">
        <v>404</v>
      </c>
      <c r="K139" s="19" t="s">
        <v>3242</v>
      </c>
      <c r="L139" s="19" t="s">
        <v>3274</v>
      </c>
      <c r="M139" s="15">
        <v>173.5</v>
      </c>
      <c r="N139" s="14">
        <f t="shared" si="5"/>
        <v>88.48</v>
      </c>
      <c r="O139" s="23">
        <v>17.37</v>
      </c>
      <c r="P139" s="19"/>
    </row>
    <row r="140" spans="2:16" ht="15" customHeight="1" x14ac:dyDescent="0.25">
      <c r="B140" s="18" t="s">
        <v>953</v>
      </c>
      <c r="C140" s="17" t="s">
        <v>1227</v>
      </c>
      <c r="D140" s="28" t="s">
        <v>404</v>
      </c>
      <c r="E140" s="12" t="s">
        <v>580</v>
      </c>
      <c r="F140" s="12" t="s">
        <v>1226</v>
      </c>
      <c r="G140" s="16">
        <v>103</v>
      </c>
      <c r="H140" s="12" t="s">
        <v>437</v>
      </c>
      <c r="I140" s="12" t="s">
        <v>466</v>
      </c>
      <c r="J140" s="12" t="s">
        <v>404</v>
      </c>
      <c r="K140" s="12" t="s">
        <v>1106</v>
      </c>
      <c r="L140" s="12" t="s">
        <v>1225</v>
      </c>
      <c r="M140" s="15">
        <v>173.5</v>
      </c>
      <c r="N140" s="14">
        <f t="shared" si="5"/>
        <v>88.48</v>
      </c>
      <c r="O140" s="13">
        <v>28.530230400000001</v>
      </c>
      <c r="P140" s="12"/>
    </row>
    <row r="141" spans="2:16" ht="15" customHeight="1" x14ac:dyDescent="0.25">
      <c r="B141" s="18" t="s">
        <v>953</v>
      </c>
      <c r="C141" s="17" t="s">
        <v>3332</v>
      </c>
      <c r="D141" s="28" t="s">
        <v>404</v>
      </c>
      <c r="E141" s="12"/>
      <c r="F141" s="12" t="s">
        <v>686</v>
      </c>
      <c r="G141" s="16">
        <v>91</v>
      </c>
      <c r="H141" s="12" t="s">
        <v>451</v>
      </c>
      <c r="I141" s="12" t="s">
        <v>466</v>
      </c>
      <c r="J141" s="12" t="s">
        <v>404</v>
      </c>
      <c r="K141" s="12" t="s">
        <v>3242</v>
      </c>
      <c r="L141" s="12" t="s">
        <v>3331</v>
      </c>
      <c r="M141" s="15">
        <v>174</v>
      </c>
      <c r="N141" s="14">
        <f t="shared" si="5"/>
        <v>88.74</v>
      </c>
      <c r="O141" s="13">
        <v>21.554599071000002</v>
      </c>
      <c r="P141" s="12"/>
    </row>
    <row r="142" spans="2:16" ht="15" customHeight="1" x14ac:dyDescent="0.25">
      <c r="B142" s="18" t="s">
        <v>953</v>
      </c>
      <c r="C142" s="17" t="s">
        <v>1334</v>
      </c>
      <c r="D142" s="28" t="s">
        <v>404</v>
      </c>
      <c r="E142" s="12" t="s">
        <v>580</v>
      </c>
      <c r="F142" s="12" t="s">
        <v>1333</v>
      </c>
      <c r="G142" s="16">
        <v>97</v>
      </c>
      <c r="H142" s="12" t="s">
        <v>437</v>
      </c>
      <c r="I142" s="12" t="s">
        <v>466</v>
      </c>
      <c r="J142" s="12" t="s">
        <v>404</v>
      </c>
      <c r="K142" s="12" t="s">
        <v>1308</v>
      </c>
      <c r="L142" s="12" t="s">
        <v>1332</v>
      </c>
      <c r="M142" s="15">
        <v>174</v>
      </c>
      <c r="N142" s="14">
        <f t="shared" si="5"/>
        <v>88.74</v>
      </c>
      <c r="O142" s="13">
        <v>23.939031122880003</v>
      </c>
      <c r="P142" s="12"/>
    </row>
    <row r="143" spans="2:16" ht="15" customHeight="1" x14ac:dyDescent="0.25">
      <c r="B143" s="18" t="s">
        <v>359</v>
      </c>
      <c r="C143" s="17" t="s">
        <v>2075</v>
      </c>
      <c r="D143" s="33" t="s">
        <v>829</v>
      </c>
      <c r="E143" s="33"/>
      <c r="F143" s="17" t="s">
        <v>2074</v>
      </c>
      <c r="G143" s="33">
        <v>90</v>
      </c>
      <c r="H143" s="33" t="s">
        <v>2028</v>
      </c>
      <c r="I143" s="33" t="s">
        <v>466</v>
      </c>
      <c r="J143" s="33" t="s">
        <v>404</v>
      </c>
      <c r="K143" s="17" t="s">
        <v>2027</v>
      </c>
      <c r="L143" s="17" t="s">
        <v>2073</v>
      </c>
      <c r="M143" s="44">
        <v>175.5</v>
      </c>
      <c r="N143" s="14">
        <f t="shared" si="5"/>
        <v>89.5</v>
      </c>
      <c r="O143" s="34">
        <v>7.84</v>
      </c>
      <c r="P143" s="33"/>
    </row>
    <row r="144" spans="2:16" ht="15" customHeight="1" x14ac:dyDescent="0.25">
      <c r="B144" s="18" t="s">
        <v>953</v>
      </c>
      <c r="C144" s="17" t="s">
        <v>1557</v>
      </c>
      <c r="D144" s="28" t="s">
        <v>404</v>
      </c>
      <c r="E144" s="12"/>
      <c r="F144" s="12" t="s">
        <v>713</v>
      </c>
      <c r="G144" s="16" t="s">
        <v>1556</v>
      </c>
      <c r="H144" s="12" t="s">
        <v>756</v>
      </c>
      <c r="I144" s="12" t="s">
        <v>466</v>
      </c>
      <c r="J144" s="12" t="s">
        <v>404</v>
      </c>
      <c r="K144" s="12" t="s">
        <v>1482</v>
      </c>
      <c r="L144" s="12" t="s">
        <v>1555</v>
      </c>
      <c r="M144" s="15">
        <v>175.5</v>
      </c>
      <c r="N144" s="14">
        <f t="shared" si="5"/>
        <v>89.5</v>
      </c>
      <c r="O144" s="13">
        <v>21.206102400000002</v>
      </c>
      <c r="P144" s="12"/>
    </row>
    <row r="145" spans="2:16" ht="15" customHeight="1" x14ac:dyDescent="0.25">
      <c r="B145" s="18" t="s">
        <v>953</v>
      </c>
      <c r="C145" s="17" t="s">
        <v>1243</v>
      </c>
      <c r="D145" s="28" t="s">
        <v>404</v>
      </c>
      <c r="E145" s="12" t="s">
        <v>580</v>
      </c>
      <c r="F145" s="12" t="s">
        <v>1242</v>
      </c>
      <c r="G145" s="16">
        <v>104</v>
      </c>
      <c r="H145" s="12" t="s">
        <v>569</v>
      </c>
      <c r="I145" s="12" t="s">
        <v>466</v>
      </c>
      <c r="J145" s="12" t="s">
        <v>404</v>
      </c>
      <c r="K145" s="12" t="s">
        <v>1106</v>
      </c>
      <c r="L145" s="12" t="s">
        <v>1241</v>
      </c>
      <c r="M145" s="15">
        <v>177</v>
      </c>
      <c r="N145" s="14">
        <f t="shared" si="5"/>
        <v>90.27</v>
      </c>
      <c r="O145" s="13">
        <v>29.2943952</v>
      </c>
      <c r="P145" s="12"/>
    </row>
    <row r="146" spans="2:16" ht="15" customHeight="1" x14ac:dyDescent="0.25">
      <c r="B146" s="18" t="s">
        <v>359</v>
      </c>
      <c r="C146" s="17" t="s">
        <v>504</v>
      </c>
      <c r="D146" s="12" t="s">
        <v>404</v>
      </c>
      <c r="E146" s="12"/>
      <c r="F146" s="12" t="s">
        <v>501</v>
      </c>
      <c r="G146" s="16">
        <v>98</v>
      </c>
      <c r="H146" s="12" t="s">
        <v>437</v>
      </c>
      <c r="I146" s="12" t="s">
        <v>466</v>
      </c>
      <c r="J146" s="12" t="s">
        <v>404</v>
      </c>
      <c r="K146" s="12" t="s">
        <v>465</v>
      </c>
      <c r="L146" s="12" t="s">
        <v>503</v>
      </c>
      <c r="M146" s="15">
        <v>177</v>
      </c>
      <c r="N146" s="14">
        <f t="shared" si="5"/>
        <v>90.27</v>
      </c>
      <c r="O146" s="13">
        <v>22.927840000000003</v>
      </c>
      <c r="P146" s="12"/>
    </row>
    <row r="147" spans="2:16" ht="15" customHeight="1" x14ac:dyDescent="0.25">
      <c r="B147" s="18" t="s">
        <v>359</v>
      </c>
      <c r="C147" s="17" t="s">
        <v>3107</v>
      </c>
      <c r="D147" s="12" t="s">
        <v>839</v>
      </c>
      <c r="E147" s="12"/>
      <c r="F147" s="12" t="s">
        <v>3106</v>
      </c>
      <c r="G147" s="16">
        <v>77</v>
      </c>
      <c r="H147" s="12" t="s">
        <v>437</v>
      </c>
      <c r="I147" s="12" t="s">
        <v>466</v>
      </c>
      <c r="J147" s="12" t="s">
        <v>404</v>
      </c>
      <c r="K147" s="12" t="s">
        <v>2946</v>
      </c>
      <c r="L147" s="12" t="s">
        <v>3105</v>
      </c>
      <c r="M147" s="15">
        <v>177.5</v>
      </c>
      <c r="N147" s="14">
        <f t="shared" si="5"/>
        <v>90.52</v>
      </c>
      <c r="O147" s="13">
        <v>15.56216920224</v>
      </c>
      <c r="P147" s="12"/>
    </row>
    <row r="148" spans="2:16" ht="15" customHeight="1" x14ac:dyDescent="0.25">
      <c r="B148" s="18" t="s">
        <v>953</v>
      </c>
      <c r="C148" s="17" t="s">
        <v>1535</v>
      </c>
      <c r="D148" s="28" t="s">
        <v>404</v>
      </c>
      <c r="E148" s="12"/>
      <c r="F148" s="12" t="s">
        <v>853</v>
      </c>
      <c r="G148" s="16" t="s">
        <v>1490</v>
      </c>
      <c r="H148" s="12" t="s">
        <v>756</v>
      </c>
      <c r="I148" s="12" t="s">
        <v>557</v>
      </c>
      <c r="J148" s="12" t="s">
        <v>404</v>
      </c>
      <c r="K148" s="12" t="s">
        <v>1482</v>
      </c>
      <c r="L148" s="12" t="s">
        <v>1534</v>
      </c>
      <c r="M148" s="15">
        <v>177.5</v>
      </c>
      <c r="N148" s="14">
        <f t="shared" si="5"/>
        <v>90.52</v>
      </c>
      <c r="O148" s="13">
        <v>19.794196800000002</v>
      </c>
      <c r="P148" s="12"/>
    </row>
    <row r="149" spans="2:16" ht="15" customHeight="1" x14ac:dyDescent="0.25">
      <c r="B149" s="18" t="s">
        <v>359</v>
      </c>
      <c r="C149" s="17" t="s">
        <v>747</v>
      </c>
      <c r="D149" s="12" t="s">
        <v>404</v>
      </c>
      <c r="E149" s="12"/>
      <c r="F149" s="12" t="s">
        <v>744</v>
      </c>
      <c r="G149" s="16">
        <v>91</v>
      </c>
      <c r="H149" s="12" t="s">
        <v>451</v>
      </c>
      <c r="I149" s="12" t="s">
        <v>466</v>
      </c>
      <c r="J149" s="12" t="s">
        <v>404</v>
      </c>
      <c r="K149" s="12" t="s">
        <v>670</v>
      </c>
      <c r="L149" s="12" t="s">
        <v>746</v>
      </c>
      <c r="M149" s="15">
        <v>177.5</v>
      </c>
      <c r="N149" s="14">
        <f t="shared" si="5"/>
        <v>90.52</v>
      </c>
      <c r="O149" s="13">
        <v>19.620940000000001</v>
      </c>
      <c r="P149" s="12"/>
    </row>
    <row r="150" spans="2:16" ht="15" customHeight="1" x14ac:dyDescent="0.25">
      <c r="B150" s="18" t="s">
        <v>953</v>
      </c>
      <c r="C150" s="17" t="s">
        <v>3334</v>
      </c>
      <c r="D150" s="28" t="s">
        <v>404</v>
      </c>
      <c r="E150" s="12"/>
      <c r="F150" s="12" t="s">
        <v>534</v>
      </c>
      <c r="G150" s="16">
        <v>94</v>
      </c>
      <c r="H150" s="12" t="s">
        <v>537</v>
      </c>
      <c r="I150" s="12" t="s">
        <v>466</v>
      </c>
      <c r="J150" s="12" t="s">
        <v>404</v>
      </c>
      <c r="K150" s="12" t="s">
        <v>3242</v>
      </c>
      <c r="L150" s="12" t="s">
        <v>3333</v>
      </c>
      <c r="M150" s="15">
        <v>178</v>
      </c>
      <c r="N150" s="14">
        <f t="shared" si="5"/>
        <v>90.78</v>
      </c>
      <c r="O150" s="13">
        <v>20.842012799999999</v>
      </c>
      <c r="P150" s="12"/>
    </row>
    <row r="151" spans="2:16" ht="15" customHeight="1" x14ac:dyDescent="0.25">
      <c r="B151" s="18" t="s">
        <v>953</v>
      </c>
      <c r="C151" s="17" t="s">
        <v>3410</v>
      </c>
      <c r="D151" s="28" t="s">
        <v>404</v>
      </c>
      <c r="E151" s="12"/>
      <c r="F151" s="12" t="s">
        <v>534</v>
      </c>
      <c r="G151" s="16">
        <v>94</v>
      </c>
      <c r="H151" s="12" t="s">
        <v>437</v>
      </c>
      <c r="I151" s="12" t="s">
        <v>466</v>
      </c>
      <c r="J151" s="12" t="s">
        <v>404</v>
      </c>
      <c r="K151" s="12" t="s">
        <v>3242</v>
      </c>
      <c r="L151" s="12" t="s">
        <v>3409</v>
      </c>
      <c r="M151" s="15">
        <v>178.5</v>
      </c>
      <c r="N151" s="14">
        <f t="shared" si="5"/>
        <v>91.03</v>
      </c>
      <c r="O151" s="13">
        <v>20.765808</v>
      </c>
      <c r="P151" s="12"/>
    </row>
    <row r="152" spans="2:16" ht="15" customHeight="1" x14ac:dyDescent="0.25">
      <c r="B152" s="18" t="s">
        <v>953</v>
      </c>
      <c r="C152" s="17" t="s">
        <v>3340</v>
      </c>
      <c r="D152" s="28" t="s">
        <v>404</v>
      </c>
      <c r="E152" s="12"/>
      <c r="F152" s="12" t="s">
        <v>749</v>
      </c>
      <c r="G152" s="16">
        <v>93</v>
      </c>
      <c r="H152" s="12" t="s">
        <v>537</v>
      </c>
      <c r="I152" s="12" t="s">
        <v>557</v>
      </c>
      <c r="J152" s="12" t="s">
        <v>404</v>
      </c>
      <c r="K152" s="12" t="s">
        <v>3242</v>
      </c>
      <c r="L152" s="12" t="s">
        <v>3339</v>
      </c>
      <c r="M152" s="15">
        <v>178.5</v>
      </c>
      <c r="N152" s="14">
        <f t="shared" si="5"/>
        <v>91.03</v>
      </c>
      <c r="O152" s="13">
        <v>20.954941615000003</v>
      </c>
      <c r="P152" s="12"/>
    </row>
    <row r="153" spans="2:16" ht="15" customHeight="1" x14ac:dyDescent="0.25">
      <c r="B153" s="18" t="s">
        <v>359</v>
      </c>
      <c r="C153" s="17" t="s">
        <v>3045</v>
      </c>
      <c r="D153" s="12" t="s">
        <v>770</v>
      </c>
      <c r="E153" s="12"/>
      <c r="F153" s="12" t="s">
        <v>528</v>
      </c>
      <c r="G153" s="16">
        <v>95</v>
      </c>
      <c r="H153" s="12" t="s">
        <v>437</v>
      </c>
      <c r="I153" s="12" t="s">
        <v>466</v>
      </c>
      <c r="J153" s="12" t="s">
        <v>404</v>
      </c>
      <c r="K153" s="12" t="s">
        <v>2946</v>
      </c>
      <c r="L153" s="12" t="s">
        <v>3044</v>
      </c>
      <c r="M153" s="15">
        <v>178.5</v>
      </c>
      <c r="N153" s="14">
        <f t="shared" si="5"/>
        <v>91.03</v>
      </c>
      <c r="O153" s="13">
        <v>21.1643808</v>
      </c>
      <c r="P153" s="12"/>
    </row>
    <row r="154" spans="2:16" ht="15" customHeight="1" x14ac:dyDescent="0.25">
      <c r="B154" s="18" t="s">
        <v>359</v>
      </c>
      <c r="C154" s="17" t="s">
        <v>521</v>
      </c>
      <c r="D154" s="12" t="s">
        <v>404</v>
      </c>
      <c r="E154" s="12"/>
      <c r="F154" s="12" t="s">
        <v>520</v>
      </c>
      <c r="G154" s="16">
        <v>98</v>
      </c>
      <c r="H154" s="12" t="s">
        <v>451</v>
      </c>
      <c r="I154" s="12" t="s">
        <v>466</v>
      </c>
      <c r="J154" s="12" t="s">
        <v>404</v>
      </c>
      <c r="K154" s="12" t="s">
        <v>465</v>
      </c>
      <c r="L154" s="12" t="s">
        <v>519</v>
      </c>
      <c r="M154" s="15">
        <v>178.5</v>
      </c>
      <c r="N154" s="14">
        <f t="shared" si="5"/>
        <v>91.03</v>
      </c>
      <c r="O154" s="13">
        <v>23.809680000000004</v>
      </c>
      <c r="P154" s="12"/>
    </row>
    <row r="155" spans="2:16" ht="15" customHeight="1" x14ac:dyDescent="0.25">
      <c r="B155" s="18" t="s">
        <v>359</v>
      </c>
      <c r="C155" s="25" t="s">
        <v>2016</v>
      </c>
      <c r="D155" s="25" t="s">
        <v>404</v>
      </c>
      <c r="E155" s="19"/>
      <c r="F155" s="12" t="s">
        <v>1599</v>
      </c>
      <c r="G155" s="42">
        <v>84</v>
      </c>
      <c r="H155" s="19" t="s">
        <v>756</v>
      </c>
      <c r="I155" s="19" t="s">
        <v>466</v>
      </c>
      <c r="J155" s="25" t="s">
        <v>404</v>
      </c>
      <c r="K155" s="19" t="s">
        <v>1821</v>
      </c>
      <c r="L155" s="19" t="s">
        <v>2015</v>
      </c>
      <c r="M155" s="15">
        <v>179.5</v>
      </c>
      <c r="N155" s="14">
        <f t="shared" si="5"/>
        <v>91.54</v>
      </c>
      <c r="O155" s="13">
        <v>13.7</v>
      </c>
      <c r="P155" s="30" t="s">
        <v>2010</v>
      </c>
    </row>
    <row r="156" spans="2:16" ht="15" customHeight="1" x14ac:dyDescent="0.25">
      <c r="B156" s="18" t="s">
        <v>953</v>
      </c>
      <c r="C156" s="17" t="s">
        <v>1219</v>
      </c>
      <c r="D156" s="28" t="s">
        <v>404</v>
      </c>
      <c r="E156" s="12"/>
      <c r="F156" s="12" t="s">
        <v>1216</v>
      </c>
      <c r="G156" s="16">
        <v>107</v>
      </c>
      <c r="H156" s="12" t="s">
        <v>437</v>
      </c>
      <c r="I156" s="12" t="s">
        <v>466</v>
      </c>
      <c r="J156" s="12" t="s">
        <v>404</v>
      </c>
      <c r="K156" s="12" t="s">
        <v>1106</v>
      </c>
      <c r="L156" s="12" t="s">
        <v>1218</v>
      </c>
      <c r="M156" s="15">
        <v>179.5</v>
      </c>
      <c r="N156" s="14">
        <f t="shared" si="5"/>
        <v>91.54</v>
      </c>
      <c r="O156" s="13">
        <v>33.623251199999999</v>
      </c>
      <c r="P156" s="12"/>
    </row>
    <row r="157" spans="2:16" ht="15" customHeight="1" x14ac:dyDescent="0.25">
      <c r="B157" s="18" t="s">
        <v>359</v>
      </c>
      <c r="C157" s="17" t="s">
        <v>3066</v>
      </c>
      <c r="D157" s="12" t="s">
        <v>1263</v>
      </c>
      <c r="E157" s="12"/>
      <c r="F157" s="12" t="s">
        <v>528</v>
      </c>
      <c r="G157" s="16">
        <v>94</v>
      </c>
      <c r="H157" s="12" t="s">
        <v>569</v>
      </c>
      <c r="I157" s="12" t="s">
        <v>466</v>
      </c>
      <c r="J157" s="12" t="s">
        <v>404</v>
      </c>
      <c r="K157" s="12" t="s">
        <v>2946</v>
      </c>
      <c r="L157" s="12" t="s">
        <v>3065</v>
      </c>
      <c r="M157" s="15">
        <v>180.5</v>
      </c>
      <c r="N157" s="14">
        <f t="shared" si="5"/>
        <v>92.05</v>
      </c>
      <c r="O157" s="13">
        <v>22.15</v>
      </c>
      <c r="P157" s="12"/>
    </row>
    <row r="158" spans="2:16" ht="15" customHeight="1" x14ac:dyDescent="0.25">
      <c r="B158" s="18" t="s">
        <v>953</v>
      </c>
      <c r="C158" s="17" t="s">
        <v>1237</v>
      </c>
      <c r="D158" s="28" t="s">
        <v>404</v>
      </c>
      <c r="E158" s="12"/>
      <c r="F158" s="12" t="s">
        <v>1234</v>
      </c>
      <c r="G158" s="16">
        <v>111</v>
      </c>
      <c r="H158" s="12" t="s">
        <v>569</v>
      </c>
      <c r="I158" s="12" t="s">
        <v>466</v>
      </c>
      <c r="J158" s="12" t="s">
        <v>404</v>
      </c>
      <c r="K158" s="12" t="s">
        <v>1106</v>
      </c>
      <c r="L158" s="12" t="s">
        <v>1236</v>
      </c>
      <c r="M158" s="15">
        <v>180.5</v>
      </c>
      <c r="N158" s="14">
        <f t="shared" si="5"/>
        <v>92.05</v>
      </c>
      <c r="O158" s="13">
        <v>32.361638400000004</v>
      </c>
      <c r="P158" s="12"/>
    </row>
    <row r="159" spans="2:16" ht="15" customHeight="1" x14ac:dyDescent="0.2">
      <c r="B159" s="18" t="s">
        <v>359</v>
      </c>
      <c r="C159" s="28" t="s">
        <v>801</v>
      </c>
      <c r="D159" s="12" t="s">
        <v>800</v>
      </c>
      <c r="E159" s="12"/>
      <c r="F159" s="27" t="s">
        <v>744</v>
      </c>
      <c r="G159" s="16">
        <v>89</v>
      </c>
      <c r="H159" s="12" t="s">
        <v>537</v>
      </c>
      <c r="I159" s="12" t="s">
        <v>466</v>
      </c>
      <c r="J159" s="12" t="s">
        <v>404</v>
      </c>
      <c r="K159" s="12" t="s">
        <v>754</v>
      </c>
      <c r="L159" s="12" t="s">
        <v>799</v>
      </c>
      <c r="M159" s="15">
        <v>180.5</v>
      </c>
      <c r="N159" s="14">
        <f t="shared" si="5"/>
        <v>92.05</v>
      </c>
      <c r="O159" s="13">
        <v>19.940000000000001</v>
      </c>
      <c r="P159" s="12"/>
    </row>
    <row r="160" spans="2:16" ht="15" customHeight="1" x14ac:dyDescent="0.25">
      <c r="B160" s="18" t="s">
        <v>359</v>
      </c>
      <c r="C160" s="17" t="s">
        <v>745</v>
      </c>
      <c r="D160" s="12" t="s">
        <v>404</v>
      </c>
      <c r="E160" s="12"/>
      <c r="F160" s="12" t="s">
        <v>744</v>
      </c>
      <c r="G160" s="16">
        <v>91</v>
      </c>
      <c r="H160" s="12" t="s">
        <v>537</v>
      </c>
      <c r="I160" s="12" t="s">
        <v>466</v>
      </c>
      <c r="J160" s="12" t="s">
        <v>404</v>
      </c>
      <c r="K160" s="12" t="s">
        <v>670</v>
      </c>
      <c r="L160" s="12" t="s">
        <v>743</v>
      </c>
      <c r="M160" s="15">
        <v>180.5</v>
      </c>
      <c r="N160" s="14">
        <f t="shared" si="5"/>
        <v>92.05</v>
      </c>
      <c r="O160" s="13">
        <v>19.620940000000001</v>
      </c>
      <c r="P160" s="12"/>
    </row>
    <row r="161" spans="2:16" ht="15" customHeight="1" x14ac:dyDescent="0.25">
      <c r="B161" s="18" t="s">
        <v>953</v>
      </c>
      <c r="C161" s="17" t="s">
        <v>3454</v>
      </c>
      <c r="D161" s="28" t="s">
        <v>404</v>
      </c>
      <c r="E161" s="12"/>
      <c r="F161" s="12" t="s">
        <v>490</v>
      </c>
      <c r="G161" s="16">
        <v>102</v>
      </c>
      <c r="H161" s="12" t="s">
        <v>451</v>
      </c>
      <c r="I161" s="12" t="s">
        <v>466</v>
      </c>
      <c r="J161" s="12" t="s">
        <v>404</v>
      </c>
      <c r="K161" s="12" t="s">
        <v>3242</v>
      </c>
      <c r="L161" s="12" t="s">
        <v>3453</v>
      </c>
      <c r="M161" s="15">
        <v>181</v>
      </c>
      <c r="N161" s="14">
        <f t="shared" si="5"/>
        <v>92.31</v>
      </c>
      <c r="O161" s="13">
        <v>24.307214400000003</v>
      </c>
      <c r="P161" s="12"/>
    </row>
    <row r="162" spans="2:16" ht="15" customHeight="1" x14ac:dyDescent="0.25">
      <c r="B162" s="18" t="s">
        <v>953</v>
      </c>
      <c r="C162" s="17" t="s">
        <v>3388</v>
      </c>
      <c r="D162" s="28" t="s">
        <v>404</v>
      </c>
      <c r="E162" s="12"/>
      <c r="F162" s="12" t="s">
        <v>514</v>
      </c>
      <c r="G162" s="16">
        <v>94</v>
      </c>
      <c r="H162" s="12" t="s">
        <v>437</v>
      </c>
      <c r="I162" s="12" t="s">
        <v>466</v>
      </c>
      <c r="J162" s="12" t="s">
        <v>404</v>
      </c>
      <c r="K162" s="12" t="s">
        <v>3242</v>
      </c>
      <c r="L162" s="12" t="s">
        <v>3387</v>
      </c>
      <c r="M162" s="15">
        <v>181</v>
      </c>
      <c r="N162" s="14">
        <f t="shared" si="5"/>
        <v>92.31</v>
      </c>
      <c r="O162" s="13">
        <v>22.065523200000001</v>
      </c>
      <c r="P162" s="12"/>
    </row>
    <row r="163" spans="2:16" ht="15" customHeight="1" x14ac:dyDescent="0.25">
      <c r="B163" s="18" t="s">
        <v>953</v>
      </c>
      <c r="C163" s="17" t="s">
        <v>3384</v>
      </c>
      <c r="D163" s="28" t="s">
        <v>404</v>
      </c>
      <c r="E163" s="12"/>
      <c r="F163" s="12" t="s">
        <v>452</v>
      </c>
      <c r="G163" s="16">
        <v>97</v>
      </c>
      <c r="H163" s="12" t="s">
        <v>437</v>
      </c>
      <c r="I163" s="12" t="s">
        <v>466</v>
      </c>
      <c r="J163" s="12" t="s">
        <v>404</v>
      </c>
      <c r="K163" s="12" t="s">
        <v>3242</v>
      </c>
      <c r="L163" s="12" t="s">
        <v>3383</v>
      </c>
      <c r="M163" s="15">
        <v>181</v>
      </c>
      <c r="N163" s="14">
        <f t="shared" si="5"/>
        <v>92.31</v>
      </c>
      <c r="O163" s="13">
        <v>22.698446400000002</v>
      </c>
      <c r="P163" s="12"/>
    </row>
    <row r="164" spans="2:16" ht="15" customHeight="1" x14ac:dyDescent="0.25">
      <c r="B164" s="18" t="s">
        <v>359</v>
      </c>
      <c r="C164" s="17" t="s">
        <v>740</v>
      </c>
      <c r="D164" s="12" t="s">
        <v>404</v>
      </c>
      <c r="E164" s="12"/>
      <c r="F164" s="12" t="s">
        <v>544</v>
      </c>
      <c r="G164" s="16">
        <v>92</v>
      </c>
      <c r="H164" s="12" t="s">
        <v>537</v>
      </c>
      <c r="I164" s="12" t="s">
        <v>466</v>
      </c>
      <c r="J164" s="12" t="s">
        <v>404</v>
      </c>
      <c r="K164" s="12" t="s">
        <v>670</v>
      </c>
      <c r="L164" s="12" t="s">
        <v>739</v>
      </c>
      <c r="M164" s="15">
        <v>181</v>
      </c>
      <c r="N164" s="14">
        <f t="shared" si="5"/>
        <v>92.31</v>
      </c>
      <c r="O164" s="13">
        <v>20.723240000000001</v>
      </c>
      <c r="P164" s="12"/>
    </row>
    <row r="165" spans="2:16" ht="15" customHeight="1" x14ac:dyDescent="0.25">
      <c r="B165" s="18" t="s">
        <v>359</v>
      </c>
      <c r="C165" s="17" t="s">
        <v>502</v>
      </c>
      <c r="D165" s="12" t="s">
        <v>404</v>
      </c>
      <c r="E165" s="12"/>
      <c r="F165" s="12" t="s">
        <v>501</v>
      </c>
      <c r="G165" s="16">
        <v>98</v>
      </c>
      <c r="H165" s="12" t="s">
        <v>451</v>
      </c>
      <c r="I165" s="12" t="s">
        <v>466</v>
      </c>
      <c r="J165" s="12" t="s">
        <v>404</v>
      </c>
      <c r="K165" s="12" t="s">
        <v>465</v>
      </c>
      <c r="L165" s="12" t="s">
        <v>500</v>
      </c>
      <c r="M165" s="15">
        <v>181</v>
      </c>
      <c r="N165" s="14">
        <f t="shared" si="5"/>
        <v>92.31</v>
      </c>
      <c r="O165" s="13">
        <v>22.927840000000003</v>
      </c>
      <c r="P165" s="12"/>
    </row>
    <row r="166" spans="2:16" ht="15" customHeight="1" x14ac:dyDescent="0.25">
      <c r="B166" s="18" t="s">
        <v>953</v>
      </c>
      <c r="C166" s="17" t="s">
        <v>3456</v>
      </c>
      <c r="D166" s="28" t="s">
        <v>404</v>
      </c>
      <c r="E166" s="12"/>
      <c r="F166" s="12" t="s">
        <v>490</v>
      </c>
      <c r="G166" s="16">
        <v>102</v>
      </c>
      <c r="H166" s="12" t="s">
        <v>437</v>
      </c>
      <c r="I166" s="12" t="s">
        <v>466</v>
      </c>
      <c r="J166" s="12" t="s">
        <v>404</v>
      </c>
      <c r="K166" s="12" t="s">
        <v>3242</v>
      </c>
      <c r="L166" s="12" t="s">
        <v>3455</v>
      </c>
      <c r="M166" s="15">
        <v>181.5</v>
      </c>
      <c r="N166" s="14">
        <f t="shared" si="5"/>
        <v>92.56</v>
      </c>
      <c r="O166" s="13">
        <v>23.8521024</v>
      </c>
      <c r="P166" s="12"/>
    </row>
    <row r="167" spans="2:16" ht="15" customHeight="1" x14ac:dyDescent="0.25">
      <c r="B167" s="18" t="s">
        <v>953</v>
      </c>
      <c r="C167" s="17" t="s">
        <v>1552</v>
      </c>
      <c r="D167" s="28" t="s">
        <v>404</v>
      </c>
      <c r="E167" s="12"/>
      <c r="F167" s="12" t="s">
        <v>1551</v>
      </c>
      <c r="G167" s="16" t="s">
        <v>1532</v>
      </c>
      <c r="H167" s="12" t="s">
        <v>756</v>
      </c>
      <c r="I167" s="12" t="s">
        <v>466</v>
      </c>
      <c r="J167" s="12" t="s">
        <v>404</v>
      </c>
      <c r="K167" s="12" t="s">
        <v>1482</v>
      </c>
      <c r="L167" s="12" t="s">
        <v>1550</v>
      </c>
      <c r="M167" s="15">
        <v>181.5</v>
      </c>
      <c r="N167" s="14">
        <f t="shared" si="5"/>
        <v>92.56</v>
      </c>
      <c r="O167" s="13">
        <v>22.319539200000001</v>
      </c>
      <c r="P167" s="12"/>
    </row>
    <row r="168" spans="2:16" ht="15" customHeight="1" x14ac:dyDescent="0.25">
      <c r="B168" s="18" t="s">
        <v>359</v>
      </c>
      <c r="C168" s="17" t="s">
        <v>3088</v>
      </c>
      <c r="D168" s="12" t="s">
        <v>457</v>
      </c>
      <c r="E168" s="12"/>
      <c r="F168" s="12" t="s">
        <v>3087</v>
      </c>
      <c r="G168" s="16">
        <v>95</v>
      </c>
      <c r="H168" s="12" t="s">
        <v>437</v>
      </c>
      <c r="I168" s="12" t="s">
        <v>557</v>
      </c>
      <c r="J168" s="12" t="s">
        <v>404</v>
      </c>
      <c r="K168" s="12" t="s">
        <v>2946</v>
      </c>
      <c r="L168" s="12" t="s">
        <v>3086</v>
      </c>
      <c r="M168" s="15">
        <v>182</v>
      </c>
      <c r="N168" s="14">
        <f t="shared" ref="N168:N192" si="6">M168-ROUND(M168*$N$7,2)</f>
        <v>92.82</v>
      </c>
      <c r="O168" s="13">
        <v>19.841607000000003</v>
      </c>
      <c r="P168" s="12"/>
    </row>
    <row r="169" spans="2:16" ht="15" customHeight="1" x14ac:dyDescent="0.25">
      <c r="B169" s="18" t="s">
        <v>359</v>
      </c>
      <c r="C169" s="17" t="s">
        <v>726</v>
      </c>
      <c r="D169" s="12" t="s">
        <v>404</v>
      </c>
      <c r="E169" s="12"/>
      <c r="F169" s="12" t="s">
        <v>541</v>
      </c>
      <c r="G169" s="16">
        <v>94</v>
      </c>
      <c r="H169" s="12" t="s">
        <v>451</v>
      </c>
      <c r="I169" s="12" t="s">
        <v>466</v>
      </c>
      <c r="J169" s="12" t="s">
        <v>404</v>
      </c>
      <c r="K169" s="12" t="s">
        <v>670</v>
      </c>
      <c r="L169" s="12" t="s">
        <v>725</v>
      </c>
      <c r="M169" s="15">
        <v>182</v>
      </c>
      <c r="N169" s="14">
        <f t="shared" si="6"/>
        <v>92.82</v>
      </c>
      <c r="O169" s="13">
        <v>22.471487800000002</v>
      </c>
      <c r="P169" s="12"/>
    </row>
    <row r="170" spans="2:16" ht="15" customHeight="1" x14ac:dyDescent="0.25">
      <c r="B170" s="18" t="s">
        <v>953</v>
      </c>
      <c r="C170" s="17" t="s">
        <v>1217</v>
      </c>
      <c r="D170" s="28" t="s">
        <v>404</v>
      </c>
      <c r="E170" s="12" t="s">
        <v>580</v>
      </c>
      <c r="F170" s="12" t="s">
        <v>1216</v>
      </c>
      <c r="G170" s="16">
        <v>107</v>
      </c>
      <c r="H170" s="12" t="s">
        <v>437</v>
      </c>
      <c r="I170" s="12" t="s">
        <v>466</v>
      </c>
      <c r="J170" s="12" t="s">
        <v>404</v>
      </c>
      <c r="K170" s="12" t="s">
        <v>1106</v>
      </c>
      <c r="L170" s="12" t="s">
        <v>1215</v>
      </c>
      <c r="M170" s="15">
        <v>182.5</v>
      </c>
      <c r="N170" s="14">
        <f t="shared" si="6"/>
        <v>93.07</v>
      </c>
      <c r="O170" s="13">
        <v>33.735441600000001</v>
      </c>
      <c r="P170" s="12"/>
    </row>
    <row r="171" spans="2:16" ht="15" customHeight="1" x14ac:dyDescent="0.25">
      <c r="B171" s="18" t="s">
        <v>953</v>
      </c>
      <c r="C171" s="17" t="s">
        <v>3338</v>
      </c>
      <c r="D171" s="28" t="s">
        <v>404</v>
      </c>
      <c r="E171" s="12"/>
      <c r="F171" s="12" t="s">
        <v>538</v>
      </c>
      <c r="G171" s="16">
        <v>87</v>
      </c>
      <c r="H171" s="12" t="s">
        <v>537</v>
      </c>
      <c r="I171" s="12" t="s">
        <v>466</v>
      </c>
      <c r="J171" s="12" t="s">
        <v>404</v>
      </c>
      <c r="K171" s="12" t="s">
        <v>3242</v>
      </c>
      <c r="L171" s="12" t="s">
        <v>3337</v>
      </c>
      <c r="M171" s="15">
        <v>183</v>
      </c>
      <c r="N171" s="14">
        <f t="shared" si="6"/>
        <v>93.33</v>
      </c>
      <c r="O171" s="13">
        <v>20.553700229000004</v>
      </c>
      <c r="P171" s="12"/>
    </row>
    <row r="172" spans="2:16" ht="15" customHeight="1" x14ac:dyDescent="0.25">
      <c r="B172" s="18" t="s">
        <v>953</v>
      </c>
      <c r="C172" s="17" t="s">
        <v>1538</v>
      </c>
      <c r="D172" s="28" t="s">
        <v>404</v>
      </c>
      <c r="E172" s="12"/>
      <c r="F172" s="12" t="s">
        <v>1537</v>
      </c>
      <c r="G172" s="16" t="s">
        <v>1494</v>
      </c>
      <c r="H172" s="12" t="s">
        <v>756</v>
      </c>
      <c r="I172" s="12" t="s">
        <v>557</v>
      </c>
      <c r="J172" s="12" t="s">
        <v>404</v>
      </c>
      <c r="K172" s="12" t="s">
        <v>1482</v>
      </c>
      <c r="L172" s="12" t="s">
        <v>1536</v>
      </c>
      <c r="M172" s="15">
        <v>183</v>
      </c>
      <c r="N172" s="14">
        <f t="shared" si="6"/>
        <v>93.33</v>
      </c>
      <c r="O172" s="13">
        <v>20.196388800000001</v>
      </c>
      <c r="P172" s="12"/>
    </row>
    <row r="173" spans="2:16" ht="15" customHeight="1" x14ac:dyDescent="0.25">
      <c r="B173" s="18" t="s">
        <v>953</v>
      </c>
      <c r="C173" s="17" t="s">
        <v>1261</v>
      </c>
      <c r="D173" s="28" t="s">
        <v>1260</v>
      </c>
      <c r="E173" s="12"/>
      <c r="F173" s="12" t="s">
        <v>1234</v>
      </c>
      <c r="G173" s="16">
        <v>111</v>
      </c>
      <c r="H173" s="12" t="s">
        <v>569</v>
      </c>
      <c r="I173" s="12" t="s">
        <v>466</v>
      </c>
      <c r="J173" s="12" t="s">
        <v>404</v>
      </c>
      <c r="K173" s="12" t="s">
        <v>1251</v>
      </c>
      <c r="L173" s="12" t="s">
        <v>1259</v>
      </c>
      <c r="M173" s="15">
        <v>183.5</v>
      </c>
      <c r="N173" s="14">
        <f t="shared" si="6"/>
        <v>93.58</v>
      </c>
      <c r="O173" s="13">
        <v>35.053505700000002</v>
      </c>
      <c r="P173" s="12"/>
    </row>
    <row r="174" spans="2:16" ht="15" customHeight="1" x14ac:dyDescent="0.25">
      <c r="B174" s="18" t="s">
        <v>953</v>
      </c>
      <c r="C174" s="17" t="s">
        <v>3462</v>
      </c>
      <c r="D174" s="28" t="s">
        <v>404</v>
      </c>
      <c r="E174" s="12"/>
      <c r="F174" s="12" t="s">
        <v>496</v>
      </c>
      <c r="G174" s="16">
        <v>99</v>
      </c>
      <c r="H174" s="12" t="s">
        <v>437</v>
      </c>
      <c r="I174" s="12" t="s">
        <v>466</v>
      </c>
      <c r="J174" s="12" t="s">
        <v>404</v>
      </c>
      <c r="K174" s="12" t="s">
        <v>3242</v>
      </c>
      <c r="L174" s="12" t="s">
        <v>3461</v>
      </c>
      <c r="M174" s="15">
        <v>184</v>
      </c>
      <c r="N174" s="14">
        <f t="shared" si="6"/>
        <v>93.84</v>
      </c>
      <c r="O174" s="13">
        <v>22.965163199999999</v>
      </c>
      <c r="P174" s="12"/>
    </row>
    <row r="175" spans="2:16" ht="15" customHeight="1" x14ac:dyDescent="0.25">
      <c r="B175" s="18" t="s">
        <v>953</v>
      </c>
      <c r="C175" s="17" t="s">
        <v>3330</v>
      </c>
      <c r="D175" s="28" t="s">
        <v>404</v>
      </c>
      <c r="E175" s="12"/>
      <c r="F175" s="12" t="s">
        <v>514</v>
      </c>
      <c r="G175" s="16">
        <v>98</v>
      </c>
      <c r="H175" s="12" t="s">
        <v>537</v>
      </c>
      <c r="I175" s="12" t="s">
        <v>557</v>
      </c>
      <c r="J175" s="12" t="s">
        <v>404</v>
      </c>
      <c r="K175" s="12" t="s">
        <v>3242</v>
      </c>
      <c r="L175" s="12" t="s">
        <v>3329</v>
      </c>
      <c r="M175" s="15">
        <v>184</v>
      </c>
      <c r="N175" s="14">
        <f t="shared" si="6"/>
        <v>93.84</v>
      </c>
      <c r="O175" s="13">
        <v>21.2018688</v>
      </c>
      <c r="P175" s="12"/>
    </row>
    <row r="176" spans="2:16" ht="15" customHeight="1" x14ac:dyDescent="0.25">
      <c r="B176" s="18" t="s">
        <v>953</v>
      </c>
      <c r="C176" s="17" t="s">
        <v>3328</v>
      </c>
      <c r="D176" s="28" t="s">
        <v>404</v>
      </c>
      <c r="E176" s="12"/>
      <c r="F176" s="12" t="s">
        <v>452</v>
      </c>
      <c r="G176" s="16">
        <v>97</v>
      </c>
      <c r="H176" s="12" t="s">
        <v>451</v>
      </c>
      <c r="I176" s="12" t="s">
        <v>466</v>
      </c>
      <c r="J176" s="12" t="s">
        <v>404</v>
      </c>
      <c r="K176" s="12" t="s">
        <v>3242</v>
      </c>
      <c r="L176" s="12" t="s">
        <v>3327</v>
      </c>
      <c r="M176" s="15">
        <v>184</v>
      </c>
      <c r="N176" s="14">
        <f t="shared" si="6"/>
        <v>93.84</v>
      </c>
      <c r="O176" s="13">
        <v>22.363695712000002</v>
      </c>
      <c r="P176" s="12"/>
    </row>
    <row r="177" spans="2:16" ht="15" customHeight="1" x14ac:dyDescent="0.25">
      <c r="B177" s="18" t="s">
        <v>359</v>
      </c>
      <c r="C177" s="17" t="s">
        <v>862</v>
      </c>
      <c r="D177" s="12" t="s">
        <v>770</v>
      </c>
      <c r="E177" s="12"/>
      <c r="F177" s="12" t="s">
        <v>528</v>
      </c>
      <c r="G177" s="16">
        <v>95</v>
      </c>
      <c r="H177" s="12" t="s">
        <v>437</v>
      </c>
      <c r="I177" s="12" t="s">
        <v>466</v>
      </c>
      <c r="J177" s="12" t="s">
        <v>404</v>
      </c>
      <c r="K177" s="12" t="s">
        <v>754</v>
      </c>
      <c r="L177" s="12" t="s">
        <v>861</v>
      </c>
      <c r="M177" s="15">
        <v>184</v>
      </c>
      <c r="N177" s="14">
        <f t="shared" si="6"/>
        <v>93.84</v>
      </c>
      <c r="O177" s="13">
        <v>20.613009999999999</v>
      </c>
      <c r="P177" s="12"/>
    </row>
    <row r="178" spans="2:16" ht="15" customHeight="1" x14ac:dyDescent="0.25">
      <c r="B178" s="18" t="s">
        <v>953</v>
      </c>
      <c r="C178" s="17" t="s">
        <v>1224</v>
      </c>
      <c r="D178" s="28" t="s">
        <v>404</v>
      </c>
      <c r="E178" s="12"/>
      <c r="F178" s="12" t="s">
        <v>1221</v>
      </c>
      <c r="G178" s="16">
        <v>106</v>
      </c>
      <c r="H178" s="12" t="s">
        <v>437</v>
      </c>
      <c r="I178" s="12" t="s">
        <v>466</v>
      </c>
      <c r="J178" s="12" t="s">
        <v>404</v>
      </c>
      <c r="K178" s="12" t="s">
        <v>1106</v>
      </c>
      <c r="L178" s="12" t="s">
        <v>1223</v>
      </c>
      <c r="M178" s="15">
        <v>184.5</v>
      </c>
      <c r="N178" s="14">
        <f t="shared" si="6"/>
        <v>94.09</v>
      </c>
      <c r="O178" s="13">
        <v>29.652134399999998</v>
      </c>
      <c r="P178" s="12"/>
    </row>
    <row r="179" spans="2:16" ht="15" customHeight="1" x14ac:dyDescent="0.25">
      <c r="B179" s="18" t="s">
        <v>953</v>
      </c>
      <c r="C179" s="17" t="s">
        <v>3376</v>
      </c>
      <c r="D179" s="28" t="s">
        <v>404</v>
      </c>
      <c r="E179" s="12"/>
      <c r="F179" s="12" t="s">
        <v>478</v>
      </c>
      <c r="G179" s="16">
        <v>102</v>
      </c>
      <c r="H179" s="12" t="s">
        <v>437</v>
      </c>
      <c r="I179" s="12" t="s">
        <v>466</v>
      </c>
      <c r="J179" s="12" t="s">
        <v>404</v>
      </c>
      <c r="K179" s="12" t="s">
        <v>3242</v>
      </c>
      <c r="L179" s="12" t="s">
        <v>3375</v>
      </c>
      <c r="M179" s="15">
        <v>185.5</v>
      </c>
      <c r="N179" s="14">
        <f t="shared" si="6"/>
        <v>94.6</v>
      </c>
      <c r="O179" s="13">
        <v>25.204737599999998</v>
      </c>
      <c r="P179" s="12"/>
    </row>
    <row r="180" spans="2:16" ht="15" customHeight="1" x14ac:dyDescent="0.25">
      <c r="B180" s="18" t="s">
        <v>953</v>
      </c>
      <c r="C180" s="17" t="s">
        <v>3326</v>
      </c>
      <c r="D180" s="28" t="s">
        <v>404</v>
      </c>
      <c r="E180" s="12"/>
      <c r="F180" s="12" t="s">
        <v>452</v>
      </c>
      <c r="G180" s="16">
        <v>97</v>
      </c>
      <c r="H180" s="12" t="s">
        <v>537</v>
      </c>
      <c r="I180" s="12" t="s">
        <v>466</v>
      </c>
      <c r="J180" s="12" t="s">
        <v>404</v>
      </c>
      <c r="K180" s="12" t="s">
        <v>3242</v>
      </c>
      <c r="L180" s="12" t="s">
        <v>3325</v>
      </c>
      <c r="M180" s="15">
        <v>185.5</v>
      </c>
      <c r="N180" s="14">
        <f t="shared" si="6"/>
        <v>94.6</v>
      </c>
      <c r="O180" s="13">
        <v>22.363695712000002</v>
      </c>
      <c r="P180" s="12"/>
    </row>
    <row r="181" spans="2:16" ht="15" customHeight="1" x14ac:dyDescent="0.25">
      <c r="B181" s="18" t="s">
        <v>359</v>
      </c>
      <c r="C181" s="17" t="s">
        <v>2039</v>
      </c>
      <c r="D181" s="33" t="s">
        <v>1263</v>
      </c>
      <c r="E181" s="33"/>
      <c r="F181" s="17" t="s">
        <v>2038</v>
      </c>
      <c r="G181" s="33">
        <v>98</v>
      </c>
      <c r="H181" s="33" t="s">
        <v>2028</v>
      </c>
      <c r="I181" s="33" t="s">
        <v>466</v>
      </c>
      <c r="J181" s="33" t="s">
        <v>404</v>
      </c>
      <c r="K181" s="33" t="s">
        <v>2027</v>
      </c>
      <c r="L181" s="12" t="s">
        <v>2037</v>
      </c>
      <c r="M181" s="44">
        <v>185.5</v>
      </c>
      <c r="N181" s="14">
        <f t="shared" si="6"/>
        <v>94.6</v>
      </c>
      <c r="O181" s="34">
        <v>9.8699999999999992</v>
      </c>
      <c r="P181" s="33"/>
    </row>
    <row r="182" spans="2:16" ht="15" customHeight="1" x14ac:dyDescent="0.25">
      <c r="B182" s="18" t="s">
        <v>953</v>
      </c>
      <c r="C182" s="17" t="s">
        <v>1240</v>
      </c>
      <c r="D182" s="28" t="s">
        <v>404</v>
      </c>
      <c r="E182" s="12" t="s">
        <v>580</v>
      </c>
      <c r="F182" s="12" t="s">
        <v>1239</v>
      </c>
      <c r="G182" s="16">
        <v>108</v>
      </c>
      <c r="H182" s="12" t="s">
        <v>569</v>
      </c>
      <c r="I182" s="12" t="s">
        <v>466</v>
      </c>
      <c r="J182" s="12" t="s">
        <v>404</v>
      </c>
      <c r="K182" s="12" t="s">
        <v>1106</v>
      </c>
      <c r="L182" s="12" t="s">
        <v>1238</v>
      </c>
      <c r="M182" s="15">
        <v>185.5</v>
      </c>
      <c r="N182" s="14">
        <f t="shared" si="6"/>
        <v>94.6</v>
      </c>
      <c r="O182" s="13">
        <v>31.214332800000001</v>
      </c>
      <c r="P182" s="12"/>
    </row>
    <row r="183" spans="2:16" ht="15" customHeight="1" x14ac:dyDescent="0.25">
      <c r="B183" s="18" t="s">
        <v>953</v>
      </c>
      <c r="C183" s="17" t="s">
        <v>1222</v>
      </c>
      <c r="D183" s="28" t="s">
        <v>404</v>
      </c>
      <c r="E183" s="12" t="s">
        <v>580</v>
      </c>
      <c r="F183" s="12" t="s">
        <v>1221</v>
      </c>
      <c r="G183" s="16">
        <v>106</v>
      </c>
      <c r="H183" s="12" t="s">
        <v>437</v>
      </c>
      <c r="I183" s="12" t="s">
        <v>466</v>
      </c>
      <c r="J183" s="12" t="s">
        <v>404</v>
      </c>
      <c r="K183" s="12" t="s">
        <v>1106</v>
      </c>
      <c r="L183" s="12" t="s">
        <v>1220</v>
      </c>
      <c r="M183" s="15">
        <v>185.5</v>
      </c>
      <c r="N183" s="14">
        <f t="shared" si="6"/>
        <v>94.6</v>
      </c>
      <c r="O183" s="13">
        <v>30.253305600000001</v>
      </c>
      <c r="P183" s="12"/>
    </row>
    <row r="184" spans="2:16" ht="15" customHeight="1" x14ac:dyDescent="0.25">
      <c r="B184" s="18" t="s">
        <v>953</v>
      </c>
      <c r="C184" s="17" t="s">
        <v>1638</v>
      </c>
      <c r="D184" s="28" t="s">
        <v>404</v>
      </c>
      <c r="E184" s="12"/>
      <c r="F184" s="12" t="s">
        <v>719</v>
      </c>
      <c r="G184" s="16">
        <v>94</v>
      </c>
      <c r="H184" s="12" t="s">
        <v>756</v>
      </c>
      <c r="I184" s="12" t="s">
        <v>466</v>
      </c>
      <c r="J184" s="12" t="s">
        <v>404</v>
      </c>
      <c r="K184" s="12" t="s">
        <v>1630</v>
      </c>
      <c r="L184" s="12" t="s">
        <v>1637</v>
      </c>
      <c r="M184" s="15">
        <v>186</v>
      </c>
      <c r="N184" s="14">
        <f t="shared" si="6"/>
        <v>94.86</v>
      </c>
      <c r="O184" s="13">
        <v>23.192392000000002</v>
      </c>
      <c r="P184" s="12"/>
    </row>
    <row r="185" spans="2:16" ht="15" customHeight="1" x14ac:dyDescent="0.25">
      <c r="B185" s="18" t="s">
        <v>953</v>
      </c>
      <c r="C185" s="17" t="s">
        <v>1246</v>
      </c>
      <c r="D185" s="28" t="s">
        <v>404</v>
      </c>
      <c r="E185" s="12" t="s">
        <v>580</v>
      </c>
      <c r="F185" s="12" t="s">
        <v>1245</v>
      </c>
      <c r="G185" s="16">
        <v>108</v>
      </c>
      <c r="H185" s="12" t="s">
        <v>569</v>
      </c>
      <c r="I185" s="12" t="s">
        <v>466</v>
      </c>
      <c r="J185" s="12" t="s">
        <v>404</v>
      </c>
      <c r="K185" s="12" t="s">
        <v>1106</v>
      </c>
      <c r="L185" s="12" t="s">
        <v>1244</v>
      </c>
      <c r="M185" s="15">
        <v>186</v>
      </c>
      <c r="N185" s="14">
        <f t="shared" si="6"/>
        <v>94.86</v>
      </c>
      <c r="O185" s="13">
        <v>32.029300800000001</v>
      </c>
      <c r="P185" s="12"/>
    </row>
    <row r="186" spans="2:16" ht="15" customHeight="1" x14ac:dyDescent="0.25">
      <c r="B186" s="18" t="s">
        <v>359</v>
      </c>
      <c r="C186" s="17" t="s">
        <v>947</v>
      </c>
      <c r="D186" s="12" t="s">
        <v>404</v>
      </c>
      <c r="E186" s="12" t="s">
        <v>946</v>
      </c>
      <c r="F186" s="12" t="s">
        <v>501</v>
      </c>
      <c r="G186" s="16">
        <v>98</v>
      </c>
      <c r="H186" s="12" t="s">
        <v>437</v>
      </c>
      <c r="I186" s="12" t="s">
        <v>466</v>
      </c>
      <c r="J186" s="12" t="s">
        <v>404</v>
      </c>
      <c r="K186" s="12" t="s">
        <v>945</v>
      </c>
      <c r="L186" s="12" t="s">
        <v>944</v>
      </c>
      <c r="M186" s="15">
        <v>186</v>
      </c>
      <c r="N186" s="14">
        <f t="shared" si="6"/>
        <v>94.86</v>
      </c>
      <c r="O186" s="13">
        <v>22.266692300000003</v>
      </c>
      <c r="P186" s="12"/>
    </row>
    <row r="187" spans="2:16" ht="15" customHeight="1" x14ac:dyDescent="0.25">
      <c r="B187" s="18" t="s">
        <v>359</v>
      </c>
      <c r="C187" s="25" t="s">
        <v>2012</v>
      </c>
      <c r="D187" s="25" t="s">
        <v>404</v>
      </c>
      <c r="E187" s="19"/>
      <c r="F187" s="12" t="s">
        <v>1593</v>
      </c>
      <c r="G187" s="42">
        <v>87</v>
      </c>
      <c r="H187" s="19" t="s">
        <v>756</v>
      </c>
      <c r="I187" s="19" t="s">
        <v>466</v>
      </c>
      <c r="J187" s="25" t="s">
        <v>404</v>
      </c>
      <c r="K187" s="19" t="s">
        <v>1821</v>
      </c>
      <c r="L187" s="19" t="s">
        <v>2011</v>
      </c>
      <c r="M187" s="15">
        <v>186.5</v>
      </c>
      <c r="N187" s="14">
        <f t="shared" si="6"/>
        <v>95.11</v>
      </c>
      <c r="O187" s="13">
        <v>19</v>
      </c>
      <c r="P187" s="30" t="s">
        <v>2010</v>
      </c>
    </row>
    <row r="188" spans="2:16" ht="15" customHeight="1" x14ac:dyDescent="0.25">
      <c r="B188" s="18" t="s">
        <v>953</v>
      </c>
      <c r="C188" s="17" t="s">
        <v>1235</v>
      </c>
      <c r="D188" s="28" t="s">
        <v>404</v>
      </c>
      <c r="E188" s="12" t="s">
        <v>580</v>
      </c>
      <c r="F188" s="12" t="s">
        <v>1234</v>
      </c>
      <c r="G188" s="16">
        <v>111</v>
      </c>
      <c r="H188" s="12" t="s">
        <v>569</v>
      </c>
      <c r="I188" s="12" t="s">
        <v>466</v>
      </c>
      <c r="J188" s="12" t="s">
        <v>404</v>
      </c>
      <c r="K188" s="12" t="s">
        <v>1106</v>
      </c>
      <c r="L188" s="12" t="s">
        <v>1233</v>
      </c>
      <c r="M188" s="15">
        <v>186.5</v>
      </c>
      <c r="N188" s="14">
        <f t="shared" si="6"/>
        <v>95.11</v>
      </c>
      <c r="O188" s="13">
        <v>33.411571199999997</v>
      </c>
      <c r="P188" s="12"/>
    </row>
    <row r="189" spans="2:16" ht="15" customHeight="1" x14ac:dyDescent="0.25">
      <c r="B189" s="18" t="s">
        <v>359</v>
      </c>
      <c r="C189" s="17" t="s">
        <v>689</v>
      </c>
      <c r="D189" s="12" t="s">
        <v>404</v>
      </c>
      <c r="E189" s="12"/>
      <c r="F189" s="12" t="s">
        <v>528</v>
      </c>
      <c r="G189" s="16">
        <v>95</v>
      </c>
      <c r="H189" s="12" t="s">
        <v>451</v>
      </c>
      <c r="I189" s="12" t="s">
        <v>466</v>
      </c>
      <c r="J189" s="12" t="s">
        <v>404</v>
      </c>
      <c r="K189" s="12" t="s">
        <v>670</v>
      </c>
      <c r="L189" s="12" t="s">
        <v>688</v>
      </c>
      <c r="M189" s="15">
        <v>186.5</v>
      </c>
      <c r="N189" s="14">
        <f t="shared" si="6"/>
        <v>95.11</v>
      </c>
      <c r="O189" s="13">
        <v>21.384619999999998</v>
      </c>
      <c r="P189" s="12"/>
    </row>
    <row r="190" spans="2:16" ht="15" customHeight="1" x14ac:dyDescent="0.25">
      <c r="B190" s="18" t="s">
        <v>953</v>
      </c>
      <c r="C190" s="17" t="s">
        <v>3460</v>
      </c>
      <c r="D190" s="28" t="s">
        <v>404</v>
      </c>
      <c r="E190" s="12"/>
      <c r="F190" s="12" t="s">
        <v>496</v>
      </c>
      <c r="G190" s="16">
        <v>99</v>
      </c>
      <c r="H190" s="12" t="s">
        <v>451</v>
      </c>
      <c r="I190" s="12" t="s">
        <v>466</v>
      </c>
      <c r="J190" s="12" t="s">
        <v>404</v>
      </c>
      <c r="K190" s="12" t="s">
        <v>3242</v>
      </c>
      <c r="L190" s="12" t="s">
        <v>3459</v>
      </c>
      <c r="M190" s="15">
        <v>187</v>
      </c>
      <c r="N190" s="14">
        <f t="shared" si="6"/>
        <v>95.37</v>
      </c>
      <c r="O190" s="13">
        <v>24.273345599999999</v>
      </c>
      <c r="P190" s="12"/>
    </row>
    <row r="191" spans="2:16" ht="15" customHeight="1" x14ac:dyDescent="0.25">
      <c r="B191" s="18" t="s">
        <v>359</v>
      </c>
      <c r="C191" s="17" t="s">
        <v>3205</v>
      </c>
      <c r="D191" s="12" t="s">
        <v>829</v>
      </c>
      <c r="E191" s="12"/>
      <c r="F191" s="12" t="s">
        <v>3063</v>
      </c>
      <c r="G191" s="16">
        <v>87</v>
      </c>
      <c r="H191" s="12" t="s">
        <v>451</v>
      </c>
      <c r="I191" s="12" t="s">
        <v>466</v>
      </c>
      <c r="J191" s="12" t="s">
        <v>404</v>
      </c>
      <c r="K191" s="12" t="s">
        <v>3196</v>
      </c>
      <c r="L191" s="12" t="s">
        <v>3204</v>
      </c>
      <c r="M191" s="15">
        <v>187</v>
      </c>
      <c r="N191" s="14">
        <f t="shared" si="6"/>
        <v>95.37</v>
      </c>
      <c r="O191" s="13">
        <v>16.920922449600003</v>
      </c>
      <c r="P191" s="12"/>
    </row>
    <row r="192" spans="2:16" ht="15" customHeight="1" x14ac:dyDescent="0.25">
      <c r="B192" s="18" t="s">
        <v>359</v>
      </c>
      <c r="C192" s="17" t="s">
        <v>2432</v>
      </c>
      <c r="D192" s="12" t="s">
        <v>457</v>
      </c>
      <c r="E192" s="12" t="s">
        <v>580</v>
      </c>
      <c r="F192" s="12" t="s">
        <v>1252</v>
      </c>
      <c r="G192" s="16">
        <v>100</v>
      </c>
      <c r="H192" s="12" t="s">
        <v>569</v>
      </c>
      <c r="I192" s="12" t="s">
        <v>466</v>
      </c>
      <c r="J192" s="12" t="s">
        <v>404</v>
      </c>
      <c r="K192" s="12" t="s">
        <v>2426</v>
      </c>
      <c r="L192" s="12" t="s">
        <v>2431</v>
      </c>
      <c r="M192" s="15">
        <v>187</v>
      </c>
      <c r="N192" s="14">
        <f t="shared" si="6"/>
        <v>95.37</v>
      </c>
      <c r="O192" s="13">
        <v>25.120003571520002</v>
      </c>
      <c r="P192" s="12"/>
    </row>
    <row r="193" spans="2:16" ht="15" customHeight="1" x14ac:dyDescent="0.25">
      <c r="B193" s="18" t="s">
        <v>359</v>
      </c>
      <c r="C193" s="17" t="s">
        <v>2096</v>
      </c>
      <c r="D193" s="33" t="s">
        <v>409</v>
      </c>
      <c r="E193" s="33"/>
      <c r="F193" s="17" t="s">
        <v>2095</v>
      </c>
      <c r="G193" s="33">
        <v>107</v>
      </c>
      <c r="H193" s="33" t="s">
        <v>2028</v>
      </c>
      <c r="I193" s="33" t="s">
        <v>466</v>
      </c>
      <c r="J193" s="33" t="s">
        <v>404</v>
      </c>
      <c r="K193" s="33" t="s">
        <v>2027</v>
      </c>
      <c r="L193" s="17" t="s">
        <v>2094</v>
      </c>
      <c r="M193" s="44">
        <v>191.5</v>
      </c>
      <c r="N193" s="43">
        <v>95.5</v>
      </c>
      <c r="O193" s="34">
        <v>14.07</v>
      </c>
      <c r="P193" s="33"/>
    </row>
    <row r="194" spans="2:16" ht="15" customHeight="1" x14ac:dyDescent="0.25">
      <c r="B194" s="18" t="s">
        <v>359</v>
      </c>
      <c r="C194" s="17" t="s">
        <v>2434</v>
      </c>
      <c r="D194" s="12" t="s">
        <v>457</v>
      </c>
      <c r="E194" s="12"/>
      <c r="F194" s="12" t="s">
        <v>1252</v>
      </c>
      <c r="G194" s="16">
        <v>100</v>
      </c>
      <c r="H194" s="12" t="s">
        <v>569</v>
      </c>
      <c r="I194" s="12" t="s">
        <v>466</v>
      </c>
      <c r="J194" s="12" t="s">
        <v>404</v>
      </c>
      <c r="K194" s="12" t="s">
        <v>2426</v>
      </c>
      <c r="L194" s="12" t="s">
        <v>2433</v>
      </c>
      <c r="M194" s="15">
        <v>187.5</v>
      </c>
      <c r="N194" s="14">
        <f t="shared" ref="N194:N202" si="7">M194-ROUND(M194*$N$7,2)</f>
        <v>95.62</v>
      </c>
      <c r="O194" s="13">
        <v>24.633222813120003</v>
      </c>
      <c r="P194" s="12"/>
    </row>
    <row r="195" spans="2:16" ht="15" customHeight="1" x14ac:dyDescent="0.25">
      <c r="B195" s="18" t="s">
        <v>359</v>
      </c>
      <c r="C195" s="17" t="s">
        <v>735</v>
      </c>
      <c r="D195" s="12" t="s">
        <v>404</v>
      </c>
      <c r="E195" s="12"/>
      <c r="F195" s="12" t="s">
        <v>734</v>
      </c>
      <c r="G195" s="16">
        <v>97</v>
      </c>
      <c r="H195" s="12" t="s">
        <v>451</v>
      </c>
      <c r="I195" s="12" t="s">
        <v>557</v>
      </c>
      <c r="J195" s="12" t="s">
        <v>404</v>
      </c>
      <c r="K195" s="12" t="s">
        <v>670</v>
      </c>
      <c r="L195" s="12" t="s">
        <v>733</v>
      </c>
      <c r="M195" s="15">
        <v>187.5</v>
      </c>
      <c r="N195" s="14">
        <f t="shared" si="7"/>
        <v>95.62</v>
      </c>
      <c r="O195" s="13">
        <v>21.605080000000001</v>
      </c>
      <c r="P195" s="12"/>
    </row>
    <row r="196" spans="2:16" ht="15" customHeight="1" x14ac:dyDescent="0.25">
      <c r="B196" s="18" t="s">
        <v>953</v>
      </c>
      <c r="C196" s="17" t="s">
        <v>1549</v>
      </c>
      <c r="D196" s="28" t="s">
        <v>404</v>
      </c>
      <c r="E196" s="12"/>
      <c r="F196" s="12" t="s">
        <v>700</v>
      </c>
      <c r="G196" s="16" t="s">
        <v>1526</v>
      </c>
      <c r="H196" s="12" t="s">
        <v>756</v>
      </c>
      <c r="I196" s="12" t="s">
        <v>466</v>
      </c>
      <c r="J196" s="12" t="s">
        <v>404</v>
      </c>
      <c r="K196" s="12" t="s">
        <v>1482</v>
      </c>
      <c r="L196" s="12" t="s">
        <v>1548</v>
      </c>
      <c r="M196" s="15">
        <v>188</v>
      </c>
      <c r="N196" s="14">
        <f t="shared" si="7"/>
        <v>95.88</v>
      </c>
      <c r="O196" s="13">
        <v>22.783118400000003</v>
      </c>
      <c r="P196" s="12"/>
    </row>
    <row r="197" spans="2:16" ht="15" customHeight="1" x14ac:dyDescent="0.25">
      <c r="B197" s="18" t="s">
        <v>953</v>
      </c>
      <c r="C197" s="17" t="s">
        <v>1339</v>
      </c>
      <c r="D197" s="28" t="s">
        <v>404</v>
      </c>
      <c r="E197" s="12" t="s">
        <v>580</v>
      </c>
      <c r="F197" s="12" t="s">
        <v>1338</v>
      </c>
      <c r="G197" s="16">
        <v>95</v>
      </c>
      <c r="H197" s="12" t="s">
        <v>412</v>
      </c>
      <c r="I197" s="12" t="s">
        <v>436</v>
      </c>
      <c r="J197" s="12" t="s">
        <v>404</v>
      </c>
      <c r="K197" s="12" t="s">
        <v>1308</v>
      </c>
      <c r="L197" s="12" t="s">
        <v>1337</v>
      </c>
      <c r="M197" s="15">
        <v>188</v>
      </c>
      <c r="N197" s="14">
        <f t="shared" si="7"/>
        <v>95.88</v>
      </c>
      <c r="O197" s="13">
        <v>28.648105850880004</v>
      </c>
      <c r="P197" s="12"/>
    </row>
    <row r="198" spans="2:16" ht="15" customHeight="1" x14ac:dyDescent="0.25">
      <c r="B198" s="18" t="s">
        <v>359</v>
      </c>
      <c r="C198" s="17" t="s">
        <v>840</v>
      </c>
      <c r="D198" s="12" t="s">
        <v>839</v>
      </c>
      <c r="E198" s="12"/>
      <c r="F198" s="12" t="s">
        <v>838</v>
      </c>
      <c r="G198" s="16">
        <v>81</v>
      </c>
      <c r="H198" s="12" t="s">
        <v>451</v>
      </c>
      <c r="I198" s="12" t="s">
        <v>466</v>
      </c>
      <c r="J198" s="12" t="s">
        <v>404</v>
      </c>
      <c r="K198" s="12" t="s">
        <v>754</v>
      </c>
      <c r="L198" s="12" t="s">
        <v>837</v>
      </c>
      <c r="M198" s="15">
        <v>188</v>
      </c>
      <c r="N198" s="14">
        <f t="shared" si="7"/>
        <v>95.88</v>
      </c>
      <c r="O198" s="13">
        <v>16.317</v>
      </c>
      <c r="P198" s="12"/>
    </row>
    <row r="199" spans="2:16" ht="15" customHeight="1" x14ac:dyDescent="0.25">
      <c r="B199" s="18" t="s">
        <v>953</v>
      </c>
      <c r="C199" s="17" t="s">
        <v>3372</v>
      </c>
      <c r="D199" s="28" t="s">
        <v>404</v>
      </c>
      <c r="E199" s="12"/>
      <c r="F199" s="12" t="s">
        <v>467</v>
      </c>
      <c r="G199" s="16">
        <v>104</v>
      </c>
      <c r="H199" s="12" t="s">
        <v>437</v>
      </c>
      <c r="I199" s="12" t="s">
        <v>466</v>
      </c>
      <c r="J199" s="12" t="s">
        <v>404</v>
      </c>
      <c r="K199" s="12" t="s">
        <v>3242</v>
      </c>
      <c r="L199" s="12" t="s">
        <v>3371</v>
      </c>
      <c r="M199" s="15">
        <v>188.5</v>
      </c>
      <c r="N199" s="14">
        <f t="shared" si="7"/>
        <v>96.13</v>
      </c>
      <c r="O199" s="13">
        <v>26.582774399999998</v>
      </c>
      <c r="P199" s="12"/>
    </row>
    <row r="200" spans="2:16" ht="15" customHeight="1" x14ac:dyDescent="0.25">
      <c r="B200" s="18" t="s">
        <v>359</v>
      </c>
      <c r="C200" s="17" t="s">
        <v>1784</v>
      </c>
      <c r="D200" s="12" t="s">
        <v>404</v>
      </c>
      <c r="E200" s="12"/>
      <c r="F200" s="12" t="s">
        <v>1585</v>
      </c>
      <c r="G200" s="16">
        <v>92</v>
      </c>
      <c r="H200" s="12" t="s">
        <v>756</v>
      </c>
      <c r="I200" s="12" t="s">
        <v>466</v>
      </c>
      <c r="J200" s="12" t="s">
        <v>404</v>
      </c>
      <c r="K200" s="12" t="s">
        <v>1647</v>
      </c>
      <c r="L200" s="12" t="s">
        <v>1783</v>
      </c>
      <c r="M200" s="15">
        <v>188.5</v>
      </c>
      <c r="N200" s="14">
        <f t="shared" si="7"/>
        <v>96.13</v>
      </c>
      <c r="O200" s="13">
        <v>17.891193600000001</v>
      </c>
      <c r="P200" s="12"/>
    </row>
    <row r="201" spans="2:16" ht="15" customHeight="1" x14ac:dyDescent="0.25">
      <c r="B201" s="18" t="s">
        <v>953</v>
      </c>
      <c r="C201" s="17" t="s">
        <v>3336</v>
      </c>
      <c r="D201" s="28" t="s">
        <v>404</v>
      </c>
      <c r="E201" s="12"/>
      <c r="F201" s="12" t="s">
        <v>737</v>
      </c>
      <c r="G201" s="16">
        <v>95</v>
      </c>
      <c r="H201" s="12" t="s">
        <v>537</v>
      </c>
      <c r="I201" s="12" t="s">
        <v>557</v>
      </c>
      <c r="J201" s="12" t="s">
        <v>404</v>
      </c>
      <c r="K201" s="12" t="s">
        <v>3242</v>
      </c>
      <c r="L201" s="12" t="s">
        <v>3335</v>
      </c>
      <c r="M201" s="15">
        <v>189</v>
      </c>
      <c r="N201" s="14">
        <f t="shared" si="7"/>
        <v>96.39</v>
      </c>
      <c r="O201" s="13">
        <v>20.647267200000002</v>
      </c>
      <c r="P201" s="12"/>
    </row>
    <row r="202" spans="2:16" ht="15" customHeight="1" x14ac:dyDescent="0.25">
      <c r="B202" s="18" t="s">
        <v>359</v>
      </c>
      <c r="C202" s="17" t="s">
        <v>518</v>
      </c>
      <c r="D202" s="12" t="s">
        <v>404</v>
      </c>
      <c r="E202" s="12"/>
      <c r="F202" s="12" t="s">
        <v>517</v>
      </c>
      <c r="G202" s="16">
        <v>99</v>
      </c>
      <c r="H202" s="12" t="s">
        <v>437</v>
      </c>
      <c r="I202" s="12" t="s">
        <v>466</v>
      </c>
      <c r="J202" s="12" t="s">
        <v>404</v>
      </c>
      <c r="K202" s="12" t="s">
        <v>465</v>
      </c>
      <c r="L202" s="12" t="s">
        <v>516</v>
      </c>
      <c r="M202" s="15">
        <v>189</v>
      </c>
      <c r="N202" s="14">
        <f t="shared" si="7"/>
        <v>96.39</v>
      </c>
      <c r="O202" s="13">
        <v>24.030140000000003</v>
      </c>
      <c r="P202" s="12"/>
    </row>
    <row r="203" spans="2:16" ht="15" customHeight="1" x14ac:dyDescent="0.25">
      <c r="B203" s="18" t="s">
        <v>359</v>
      </c>
      <c r="C203" s="17" t="s">
        <v>2054</v>
      </c>
      <c r="D203" s="33" t="s">
        <v>409</v>
      </c>
      <c r="E203" s="33"/>
      <c r="F203" s="17" t="s">
        <v>2053</v>
      </c>
      <c r="G203" s="33">
        <v>99</v>
      </c>
      <c r="H203" s="33" t="s">
        <v>2028</v>
      </c>
      <c r="I203" s="33" t="s">
        <v>466</v>
      </c>
      <c r="J203" s="33" t="s">
        <v>404</v>
      </c>
      <c r="K203" s="33" t="s">
        <v>2027</v>
      </c>
      <c r="L203" s="17" t="s">
        <v>2052</v>
      </c>
      <c r="M203" s="44">
        <v>194</v>
      </c>
      <c r="N203" s="43">
        <v>96.87</v>
      </c>
      <c r="O203" s="34">
        <v>10.19</v>
      </c>
      <c r="P203" s="33"/>
    </row>
    <row r="204" spans="2:16" ht="15" customHeight="1" x14ac:dyDescent="0.25">
      <c r="B204" s="18" t="s">
        <v>359</v>
      </c>
      <c r="C204" s="51" t="s">
        <v>3041</v>
      </c>
      <c r="D204" s="12" t="s">
        <v>820</v>
      </c>
      <c r="E204" s="12"/>
      <c r="F204" s="12" t="s">
        <v>541</v>
      </c>
      <c r="G204" s="16">
        <v>95</v>
      </c>
      <c r="H204" s="12" t="s">
        <v>451</v>
      </c>
      <c r="I204" s="12" t="s">
        <v>466</v>
      </c>
      <c r="J204" s="12" t="s">
        <v>404</v>
      </c>
      <c r="K204" s="12" t="s">
        <v>2946</v>
      </c>
      <c r="L204" s="12" t="s">
        <v>3040</v>
      </c>
      <c r="M204" s="15">
        <v>191.5</v>
      </c>
      <c r="N204" s="14">
        <f t="shared" ref="N204:N230" si="8">M204-ROUND(M204*$N$7,2)</f>
        <v>97.66</v>
      </c>
      <c r="O204" s="13">
        <v>21.597999999999999</v>
      </c>
      <c r="P204" s="12"/>
    </row>
    <row r="205" spans="2:16" ht="15" customHeight="1" x14ac:dyDescent="0.25">
      <c r="B205" s="18" t="s">
        <v>953</v>
      </c>
      <c r="C205" s="17" t="s">
        <v>1326</v>
      </c>
      <c r="D205" s="28" t="s">
        <v>404</v>
      </c>
      <c r="E205" s="12" t="s">
        <v>580</v>
      </c>
      <c r="F205" s="12" t="s">
        <v>1242</v>
      </c>
      <c r="G205" s="16">
        <v>108</v>
      </c>
      <c r="H205" s="12" t="s">
        <v>569</v>
      </c>
      <c r="I205" s="12" t="s">
        <v>557</v>
      </c>
      <c r="J205" s="12" t="s">
        <v>404</v>
      </c>
      <c r="K205" s="12" t="s">
        <v>1308</v>
      </c>
      <c r="L205" s="12" t="s">
        <v>1325</v>
      </c>
      <c r="M205" s="15">
        <v>191.5</v>
      </c>
      <c r="N205" s="14">
        <f t="shared" si="8"/>
        <v>97.66</v>
      </c>
      <c r="O205" s="13">
        <v>33.109557323520008</v>
      </c>
      <c r="P205" s="12"/>
    </row>
    <row r="206" spans="2:16" ht="15" customHeight="1" x14ac:dyDescent="0.25">
      <c r="B206" s="18" t="s">
        <v>953</v>
      </c>
      <c r="C206" s="17" t="s">
        <v>1312</v>
      </c>
      <c r="D206" s="28" t="s">
        <v>404</v>
      </c>
      <c r="E206" s="12"/>
      <c r="F206" s="12" t="s">
        <v>1245</v>
      </c>
      <c r="G206" s="16">
        <v>108</v>
      </c>
      <c r="H206" s="12" t="s">
        <v>569</v>
      </c>
      <c r="I206" s="12" t="s">
        <v>466</v>
      </c>
      <c r="J206" s="12" t="s">
        <v>404</v>
      </c>
      <c r="K206" s="12" t="s">
        <v>1308</v>
      </c>
      <c r="L206" s="12" t="s">
        <v>1311</v>
      </c>
      <c r="M206" s="15">
        <v>191.5</v>
      </c>
      <c r="N206" s="14">
        <f t="shared" si="8"/>
        <v>97.66</v>
      </c>
      <c r="O206" s="13">
        <v>39.084262023360004</v>
      </c>
      <c r="P206" s="12"/>
    </row>
    <row r="207" spans="2:16" ht="15" customHeight="1" x14ac:dyDescent="0.25">
      <c r="B207" s="18" t="s">
        <v>953</v>
      </c>
      <c r="C207" s="17" t="s">
        <v>1249</v>
      </c>
      <c r="D207" s="28" t="s">
        <v>404</v>
      </c>
      <c r="E207" s="12" t="s">
        <v>580</v>
      </c>
      <c r="F207" s="12" t="s">
        <v>1248</v>
      </c>
      <c r="G207" s="16">
        <v>112</v>
      </c>
      <c r="H207" s="12" t="s">
        <v>569</v>
      </c>
      <c r="I207" s="12" t="s">
        <v>466</v>
      </c>
      <c r="J207" s="12" t="s">
        <v>404</v>
      </c>
      <c r="K207" s="12" t="s">
        <v>1106</v>
      </c>
      <c r="L207" s="12" t="s">
        <v>1247</v>
      </c>
      <c r="M207" s="15">
        <v>191.5</v>
      </c>
      <c r="N207" s="14">
        <f t="shared" si="8"/>
        <v>97.66</v>
      </c>
      <c r="O207" s="13">
        <v>35.968665600000001</v>
      </c>
      <c r="P207" s="12"/>
    </row>
    <row r="208" spans="2:16" ht="15" customHeight="1" x14ac:dyDescent="0.25">
      <c r="B208" s="18" t="s">
        <v>953</v>
      </c>
      <c r="C208" s="17" t="s">
        <v>1329</v>
      </c>
      <c r="D208" s="28" t="s">
        <v>404</v>
      </c>
      <c r="E208" s="12" t="s">
        <v>580</v>
      </c>
      <c r="F208" s="12" t="s">
        <v>1328</v>
      </c>
      <c r="G208" s="16">
        <v>100</v>
      </c>
      <c r="H208" s="12" t="s">
        <v>569</v>
      </c>
      <c r="I208" s="12" t="s">
        <v>466</v>
      </c>
      <c r="J208" s="12" t="s">
        <v>404</v>
      </c>
      <c r="K208" s="12" t="s">
        <v>1308</v>
      </c>
      <c r="L208" s="12" t="s">
        <v>1327</v>
      </c>
      <c r="M208" s="15">
        <v>192</v>
      </c>
      <c r="N208" s="14">
        <f t="shared" si="8"/>
        <v>97.92</v>
      </c>
      <c r="O208" s="13">
        <v>27.998712100000002</v>
      </c>
      <c r="P208" s="12"/>
    </row>
    <row r="209" spans="2:16" ht="15" customHeight="1" x14ac:dyDescent="0.25">
      <c r="B209" s="18" t="s">
        <v>359</v>
      </c>
      <c r="C209" s="17" t="s">
        <v>730</v>
      </c>
      <c r="D209" s="12" t="s">
        <v>404</v>
      </c>
      <c r="E209" s="12"/>
      <c r="F209" s="12" t="s">
        <v>528</v>
      </c>
      <c r="G209" s="16">
        <v>95</v>
      </c>
      <c r="H209" s="12" t="s">
        <v>537</v>
      </c>
      <c r="I209" s="12" t="s">
        <v>466</v>
      </c>
      <c r="J209" s="12" t="s">
        <v>404</v>
      </c>
      <c r="K209" s="12" t="s">
        <v>670</v>
      </c>
      <c r="L209" s="12" t="s">
        <v>729</v>
      </c>
      <c r="M209" s="15">
        <v>192</v>
      </c>
      <c r="N209" s="14">
        <f t="shared" si="8"/>
        <v>97.92</v>
      </c>
      <c r="O209" s="13">
        <v>21.384619999999998</v>
      </c>
      <c r="P209" s="12"/>
    </row>
    <row r="210" spans="2:16" ht="15" customHeight="1" x14ac:dyDescent="0.25">
      <c r="B210" s="18" t="s">
        <v>359</v>
      </c>
      <c r="C210" s="17" t="s">
        <v>3064</v>
      </c>
      <c r="D210" s="12" t="s">
        <v>444</v>
      </c>
      <c r="E210" s="12"/>
      <c r="F210" s="12" t="s">
        <v>3063</v>
      </c>
      <c r="G210" s="16">
        <v>86</v>
      </c>
      <c r="H210" s="12" t="s">
        <v>451</v>
      </c>
      <c r="I210" s="12" t="s">
        <v>466</v>
      </c>
      <c r="J210" s="12" t="s">
        <v>404</v>
      </c>
      <c r="K210" s="12" t="s">
        <v>2946</v>
      </c>
      <c r="L210" s="12" t="s">
        <v>3062</v>
      </c>
      <c r="M210" s="15">
        <v>192.5</v>
      </c>
      <c r="N210" s="14">
        <f t="shared" si="8"/>
        <v>98.17</v>
      </c>
      <c r="O210" s="13">
        <v>16.0937479</v>
      </c>
      <c r="P210" s="12"/>
    </row>
    <row r="211" spans="2:16" ht="15" customHeight="1" x14ac:dyDescent="0.25">
      <c r="B211" s="18" t="s">
        <v>359</v>
      </c>
      <c r="C211" s="17" t="s">
        <v>471</v>
      </c>
      <c r="D211" s="12" t="s">
        <v>404</v>
      </c>
      <c r="E211" s="12"/>
      <c r="F211" s="12" t="s">
        <v>470</v>
      </c>
      <c r="G211" s="16">
        <v>103</v>
      </c>
      <c r="H211" s="12" t="s">
        <v>437</v>
      </c>
      <c r="I211" s="12" t="s">
        <v>466</v>
      </c>
      <c r="J211" s="12" t="s">
        <v>404</v>
      </c>
      <c r="K211" s="12" t="s">
        <v>465</v>
      </c>
      <c r="L211" s="12" t="s">
        <v>469</v>
      </c>
      <c r="M211" s="15">
        <v>192.5</v>
      </c>
      <c r="N211" s="14">
        <f t="shared" si="8"/>
        <v>98.17</v>
      </c>
      <c r="O211" s="13">
        <v>27.337040000000002</v>
      </c>
      <c r="P211" s="12"/>
    </row>
    <row r="212" spans="2:16" ht="15" customHeight="1" x14ac:dyDescent="0.25">
      <c r="B212" s="18" t="s">
        <v>359</v>
      </c>
      <c r="C212" s="26" t="s">
        <v>824</v>
      </c>
      <c r="D212" s="12" t="s">
        <v>823</v>
      </c>
      <c r="E212" s="12"/>
      <c r="F212" s="12" t="s">
        <v>525</v>
      </c>
      <c r="G212" s="16">
        <v>96</v>
      </c>
      <c r="H212" s="12" t="s">
        <v>451</v>
      </c>
      <c r="I212" s="12" t="s">
        <v>466</v>
      </c>
      <c r="J212" s="12" t="s">
        <v>404</v>
      </c>
      <c r="K212" s="12" t="s">
        <v>754</v>
      </c>
      <c r="L212" s="12" t="s">
        <v>822</v>
      </c>
      <c r="M212" s="15">
        <v>193</v>
      </c>
      <c r="N212" s="14">
        <f t="shared" si="8"/>
        <v>98.43</v>
      </c>
      <c r="O212" s="13">
        <v>22.3</v>
      </c>
      <c r="P212" s="12"/>
    </row>
    <row r="213" spans="2:16" ht="15" customHeight="1" x14ac:dyDescent="0.25">
      <c r="B213" s="18" t="s">
        <v>359</v>
      </c>
      <c r="C213" s="17" t="s">
        <v>526</v>
      </c>
      <c r="D213" s="12" t="s">
        <v>404</v>
      </c>
      <c r="E213" s="12"/>
      <c r="F213" s="12" t="s">
        <v>525</v>
      </c>
      <c r="G213" s="16">
        <v>96</v>
      </c>
      <c r="H213" s="12" t="s">
        <v>437</v>
      </c>
      <c r="I213" s="12" t="s">
        <v>466</v>
      </c>
      <c r="J213" s="12" t="s">
        <v>404</v>
      </c>
      <c r="K213" s="12" t="s">
        <v>465</v>
      </c>
      <c r="L213" s="12" t="s">
        <v>524</v>
      </c>
      <c r="M213" s="15">
        <v>193</v>
      </c>
      <c r="N213" s="14">
        <f t="shared" si="8"/>
        <v>98.43</v>
      </c>
      <c r="O213" s="13">
        <v>22.707380000000004</v>
      </c>
      <c r="P213" s="12"/>
    </row>
    <row r="214" spans="2:16" ht="15" customHeight="1" x14ac:dyDescent="0.25">
      <c r="B214" s="18" t="s">
        <v>953</v>
      </c>
      <c r="C214" s="17" t="s">
        <v>3408</v>
      </c>
      <c r="D214" s="28" t="s">
        <v>404</v>
      </c>
      <c r="E214" s="12"/>
      <c r="F214" s="12" t="s">
        <v>531</v>
      </c>
      <c r="G214" s="16">
        <v>95</v>
      </c>
      <c r="H214" s="12" t="s">
        <v>437</v>
      </c>
      <c r="I214" s="12" t="s">
        <v>466</v>
      </c>
      <c r="J214" s="12" t="s">
        <v>404</v>
      </c>
      <c r="K214" s="12" t="s">
        <v>3242</v>
      </c>
      <c r="L214" s="12" t="s">
        <v>3407</v>
      </c>
      <c r="M214" s="15">
        <v>193.5</v>
      </c>
      <c r="N214" s="14">
        <f t="shared" si="8"/>
        <v>98.68</v>
      </c>
      <c r="O214" s="13">
        <v>22.821220799999999</v>
      </c>
      <c r="P214" s="12"/>
    </row>
    <row r="215" spans="2:16" ht="15" customHeight="1" x14ac:dyDescent="0.25">
      <c r="B215" s="18" t="s">
        <v>359</v>
      </c>
      <c r="C215" s="17" t="s">
        <v>2009</v>
      </c>
      <c r="D215" s="12" t="s">
        <v>404</v>
      </c>
      <c r="E215" s="12"/>
      <c r="F215" s="12" t="s">
        <v>744</v>
      </c>
      <c r="G215" s="16">
        <v>91</v>
      </c>
      <c r="H215" s="12" t="s">
        <v>756</v>
      </c>
      <c r="I215" s="12" t="s">
        <v>466</v>
      </c>
      <c r="J215" s="12" t="s">
        <v>404</v>
      </c>
      <c r="K215" s="12" t="s">
        <v>1821</v>
      </c>
      <c r="L215" s="12" t="s">
        <v>2008</v>
      </c>
      <c r="M215" s="15">
        <v>194.5</v>
      </c>
      <c r="N215" s="14">
        <f t="shared" si="8"/>
        <v>99.19</v>
      </c>
      <c r="O215" s="13">
        <v>19.100000000000001</v>
      </c>
      <c r="P215" s="12"/>
    </row>
    <row r="216" spans="2:16" ht="15" customHeight="1" x14ac:dyDescent="0.25">
      <c r="B216" s="18" t="s">
        <v>953</v>
      </c>
      <c r="C216" s="17" t="s">
        <v>3380</v>
      </c>
      <c r="D216" s="28" t="s">
        <v>404</v>
      </c>
      <c r="E216" s="12"/>
      <c r="F216" s="12" t="s">
        <v>487</v>
      </c>
      <c r="G216" s="16">
        <v>99</v>
      </c>
      <c r="H216" s="12" t="s">
        <v>437</v>
      </c>
      <c r="I216" s="12" t="s">
        <v>466</v>
      </c>
      <c r="J216" s="12" t="s">
        <v>404</v>
      </c>
      <c r="K216" s="12" t="s">
        <v>3242</v>
      </c>
      <c r="L216" s="12" t="s">
        <v>3379</v>
      </c>
      <c r="M216" s="15">
        <v>195</v>
      </c>
      <c r="N216" s="14">
        <f t="shared" si="8"/>
        <v>99.45</v>
      </c>
      <c r="O216" s="13">
        <v>22.565087999999999</v>
      </c>
      <c r="P216" s="12"/>
    </row>
    <row r="217" spans="2:16" ht="15" customHeight="1" x14ac:dyDescent="0.25">
      <c r="B217" s="18" t="s">
        <v>953</v>
      </c>
      <c r="C217" s="17" t="s">
        <v>3318</v>
      </c>
      <c r="D217" s="28" t="s">
        <v>404</v>
      </c>
      <c r="E217" s="12"/>
      <c r="F217" s="12" t="s">
        <v>703</v>
      </c>
      <c r="G217" s="16">
        <v>100</v>
      </c>
      <c r="H217" s="12" t="s">
        <v>451</v>
      </c>
      <c r="I217" s="12" t="s">
        <v>466</v>
      </c>
      <c r="J217" s="12" t="s">
        <v>404</v>
      </c>
      <c r="K217" s="12" t="s">
        <v>3242</v>
      </c>
      <c r="L217" s="12" t="s">
        <v>3317</v>
      </c>
      <c r="M217" s="15">
        <v>195</v>
      </c>
      <c r="N217" s="14">
        <f t="shared" si="8"/>
        <v>99.45</v>
      </c>
      <c r="O217" s="13">
        <v>25.200503999999999</v>
      </c>
      <c r="P217" s="12"/>
    </row>
    <row r="218" spans="2:16" ht="15" customHeight="1" x14ac:dyDescent="0.25">
      <c r="B218" s="18" t="s">
        <v>359</v>
      </c>
      <c r="C218" s="17" t="s">
        <v>535</v>
      </c>
      <c r="D218" s="12" t="s">
        <v>404</v>
      </c>
      <c r="E218" s="12"/>
      <c r="F218" s="12" t="s">
        <v>534</v>
      </c>
      <c r="G218" s="16">
        <v>94</v>
      </c>
      <c r="H218" s="12" t="s">
        <v>437</v>
      </c>
      <c r="I218" s="12" t="s">
        <v>466</v>
      </c>
      <c r="J218" s="12" t="s">
        <v>404</v>
      </c>
      <c r="K218" s="12" t="s">
        <v>465</v>
      </c>
      <c r="L218" s="12" t="s">
        <v>533</v>
      </c>
      <c r="M218" s="15">
        <v>195</v>
      </c>
      <c r="N218" s="14">
        <f t="shared" si="8"/>
        <v>99.45</v>
      </c>
      <c r="O218" s="13">
        <v>20.9437</v>
      </c>
      <c r="P218" s="12"/>
    </row>
    <row r="219" spans="2:16" ht="15" customHeight="1" x14ac:dyDescent="0.25">
      <c r="B219" s="18" t="s">
        <v>953</v>
      </c>
      <c r="C219" s="17" t="s">
        <v>3324</v>
      </c>
      <c r="D219" s="28" t="s">
        <v>404</v>
      </c>
      <c r="E219" s="12"/>
      <c r="F219" s="12" t="s">
        <v>487</v>
      </c>
      <c r="G219" s="16">
        <v>99</v>
      </c>
      <c r="H219" s="12" t="s">
        <v>451</v>
      </c>
      <c r="I219" s="12" t="s">
        <v>466</v>
      </c>
      <c r="J219" s="12" t="s">
        <v>404</v>
      </c>
      <c r="K219" s="12" t="s">
        <v>3242</v>
      </c>
      <c r="L219" s="12" t="s">
        <v>3323</v>
      </c>
      <c r="M219" s="15">
        <v>195.5</v>
      </c>
      <c r="N219" s="14">
        <f t="shared" si="8"/>
        <v>99.7</v>
      </c>
      <c r="O219" s="13">
        <v>24.890193670000002</v>
      </c>
      <c r="P219" s="12"/>
    </row>
    <row r="220" spans="2:16" ht="15" customHeight="1" x14ac:dyDescent="0.25">
      <c r="B220" s="18" t="s">
        <v>359</v>
      </c>
      <c r="C220" s="17" t="s">
        <v>3016</v>
      </c>
      <c r="D220" s="12" t="s">
        <v>823</v>
      </c>
      <c r="E220" s="12"/>
      <c r="F220" s="12" t="s">
        <v>744</v>
      </c>
      <c r="G220" s="16">
        <v>89</v>
      </c>
      <c r="H220" s="12" t="s">
        <v>451</v>
      </c>
      <c r="I220" s="12" t="s">
        <v>466</v>
      </c>
      <c r="J220" s="12" t="s">
        <v>404</v>
      </c>
      <c r="K220" s="12" t="s">
        <v>2946</v>
      </c>
      <c r="L220" s="12" t="s">
        <v>3010</v>
      </c>
      <c r="M220" s="15">
        <v>196</v>
      </c>
      <c r="N220" s="14">
        <f t="shared" si="8"/>
        <v>99.96</v>
      </c>
      <c r="O220" s="13">
        <v>19.84</v>
      </c>
      <c r="P220" s="12"/>
    </row>
    <row r="221" spans="2:16" ht="15" customHeight="1" x14ac:dyDescent="0.25">
      <c r="B221" s="18" t="s">
        <v>359</v>
      </c>
      <c r="C221" s="17" t="s">
        <v>3011</v>
      </c>
      <c r="D221" s="12" t="s">
        <v>444</v>
      </c>
      <c r="E221" s="12"/>
      <c r="F221" s="12" t="s">
        <v>744</v>
      </c>
      <c r="G221" s="16">
        <v>89</v>
      </c>
      <c r="H221" s="12" t="s">
        <v>451</v>
      </c>
      <c r="I221" s="12" t="s">
        <v>466</v>
      </c>
      <c r="J221" s="12" t="s">
        <v>404</v>
      </c>
      <c r="K221" s="12" t="s">
        <v>2946</v>
      </c>
      <c r="L221" s="12" t="s">
        <v>3010</v>
      </c>
      <c r="M221" s="15">
        <v>196</v>
      </c>
      <c r="N221" s="14">
        <f t="shared" si="8"/>
        <v>99.96</v>
      </c>
      <c r="O221" s="13">
        <v>19.8414</v>
      </c>
      <c r="P221" s="12"/>
    </row>
    <row r="222" spans="2:16" ht="15" customHeight="1" x14ac:dyDescent="0.25">
      <c r="B222" s="18" t="s">
        <v>359</v>
      </c>
      <c r="C222" s="17" t="s">
        <v>491</v>
      </c>
      <c r="D222" s="12" t="s">
        <v>404</v>
      </c>
      <c r="E222" s="12"/>
      <c r="F222" s="12" t="s">
        <v>490</v>
      </c>
      <c r="G222" s="16">
        <v>102</v>
      </c>
      <c r="H222" s="12" t="s">
        <v>437</v>
      </c>
      <c r="I222" s="12" t="s">
        <v>466</v>
      </c>
      <c r="J222" s="12" t="s">
        <v>404</v>
      </c>
      <c r="K222" s="12" t="s">
        <v>465</v>
      </c>
      <c r="L222" s="12" t="s">
        <v>489</v>
      </c>
      <c r="M222" s="15">
        <v>196</v>
      </c>
      <c r="N222" s="14">
        <f t="shared" si="8"/>
        <v>99.96</v>
      </c>
      <c r="O222" s="13">
        <v>26.89612</v>
      </c>
      <c r="P222" s="12"/>
    </row>
    <row r="223" spans="2:16" ht="15" customHeight="1" x14ac:dyDescent="0.25">
      <c r="B223" s="18" t="s">
        <v>359</v>
      </c>
      <c r="C223" s="17" t="s">
        <v>3496</v>
      </c>
      <c r="D223" s="12" t="s">
        <v>763</v>
      </c>
      <c r="E223" s="12"/>
      <c r="F223" s="12" t="s">
        <v>520</v>
      </c>
      <c r="G223" s="16">
        <v>102</v>
      </c>
      <c r="H223" s="12" t="s">
        <v>537</v>
      </c>
      <c r="I223" s="12" t="s">
        <v>557</v>
      </c>
      <c r="J223" s="12" t="s">
        <v>1822</v>
      </c>
      <c r="K223" s="12" t="s">
        <v>3479</v>
      </c>
      <c r="L223" s="12" t="s">
        <v>3495</v>
      </c>
      <c r="M223" s="15">
        <v>196.5</v>
      </c>
      <c r="N223" s="14">
        <f t="shared" si="8"/>
        <v>100.21</v>
      </c>
      <c r="O223" s="13">
        <v>22.1</v>
      </c>
      <c r="P223" s="12"/>
    </row>
    <row r="224" spans="2:16" ht="15" customHeight="1" x14ac:dyDescent="0.25">
      <c r="B224" s="18" t="s">
        <v>359</v>
      </c>
      <c r="C224" s="17" t="s">
        <v>1788</v>
      </c>
      <c r="D224" s="12" t="s">
        <v>404</v>
      </c>
      <c r="E224" s="12"/>
      <c r="F224" s="12" t="s">
        <v>1599</v>
      </c>
      <c r="G224" s="16">
        <v>84</v>
      </c>
      <c r="H224" s="12" t="s">
        <v>756</v>
      </c>
      <c r="I224" s="12" t="s">
        <v>466</v>
      </c>
      <c r="J224" s="12" t="s">
        <v>404</v>
      </c>
      <c r="K224" s="12" t="s">
        <v>1647</v>
      </c>
      <c r="L224" s="12" t="s">
        <v>1787</v>
      </c>
      <c r="M224" s="15">
        <v>196.5</v>
      </c>
      <c r="N224" s="14">
        <f t="shared" si="8"/>
        <v>100.21</v>
      </c>
      <c r="O224" s="13">
        <v>20.1096</v>
      </c>
      <c r="P224" s="30"/>
    </row>
    <row r="225" spans="2:16" ht="15" customHeight="1" x14ac:dyDescent="0.25">
      <c r="B225" s="18" t="s">
        <v>953</v>
      </c>
      <c r="C225" s="17" t="s">
        <v>1319</v>
      </c>
      <c r="D225" s="28" t="s">
        <v>404</v>
      </c>
      <c r="E225" s="12" t="s">
        <v>580</v>
      </c>
      <c r="F225" s="12" t="s">
        <v>1252</v>
      </c>
      <c r="G225" s="16">
        <v>100</v>
      </c>
      <c r="H225" s="12" t="s">
        <v>569</v>
      </c>
      <c r="I225" s="12" t="s">
        <v>466</v>
      </c>
      <c r="J225" s="12" t="s">
        <v>404</v>
      </c>
      <c r="K225" s="12" t="s">
        <v>1308</v>
      </c>
      <c r="L225" s="12" t="s">
        <v>1318</v>
      </c>
      <c r="M225" s="15">
        <v>197.5</v>
      </c>
      <c r="N225" s="14">
        <f t="shared" si="8"/>
        <v>100.72</v>
      </c>
      <c r="O225" s="13">
        <v>30.764543930880002</v>
      </c>
      <c r="P225" s="12"/>
    </row>
    <row r="226" spans="2:16" ht="15" customHeight="1" x14ac:dyDescent="0.25">
      <c r="B226" s="18" t="s">
        <v>359</v>
      </c>
      <c r="C226" s="17" t="s">
        <v>843</v>
      </c>
      <c r="D226" s="12" t="s">
        <v>839</v>
      </c>
      <c r="E226" s="12"/>
      <c r="F226" s="12" t="s">
        <v>842</v>
      </c>
      <c r="G226" s="16">
        <v>83</v>
      </c>
      <c r="H226" s="12" t="s">
        <v>451</v>
      </c>
      <c r="I226" s="12" t="s">
        <v>466</v>
      </c>
      <c r="J226" s="12" t="s">
        <v>404</v>
      </c>
      <c r="K226" s="12" t="s">
        <v>754</v>
      </c>
      <c r="L226" s="12" t="s">
        <v>841</v>
      </c>
      <c r="M226" s="15">
        <v>198</v>
      </c>
      <c r="N226" s="14">
        <f t="shared" si="8"/>
        <v>100.98</v>
      </c>
      <c r="O226" s="13">
        <v>17.152695000000001</v>
      </c>
      <c r="P226" s="12"/>
    </row>
    <row r="227" spans="2:16" ht="15" customHeight="1" x14ac:dyDescent="0.25">
      <c r="B227" s="18" t="s">
        <v>359</v>
      </c>
      <c r="C227" s="17" t="s">
        <v>494</v>
      </c>
      <c r="D227" s="12" t="s">
        <v>404</v>
      </c>
      <c r="E227" s="12"/>
      <c r="F227" s="12" t="s">
        <v>493</v>
      </c>
      <c r="G227" s="16">
        <v>100</v>
      </c>
      <c r="H227" s="12" t="s">
        <v>437</v>
      </c>
      <c r="I227" s="12" t="s">
        <v>466</v>
      </c>
      <c r="J227" s="12" t="s">
        <v>404</v>
      </c>
      <c r="K227" s="12" t="s">
        <v>465</v>
      </c>
      <c r="L227" s="12" t="s">
        <v>492</v>
      </c>
      <c r="M227" s="15">
        <v>198</v>
      </c>
      <c r="N227" s="14">
        <f t="shared" si="8"/>
        <v>100.98</v>
      </c>
      <c r="O227" s="13">
        <v>24.030140000000003</v>
      </c>
      <c r="P227" s="12"/>
    </row>
    <row r="228" spans="2:16" ht="15" customHeight="1" x14ac:dyDescent="0.25">
      <c r="B228" s="18" t="s">
        <v>953</v>
      </c>
      <c r="C228" s="17" t="s">
        <v>3289</v>
      </c>
      <c r="D228" s="28" t="s">
        <v>404</v>
      </c>
      <c r="E228" s="12"/>
      <c r="F228" s="12" t="s">
        <v>700</v>
      </c>
      <c r="G228" s="16">
        <v>99</v>
      </c>
      <c r="H228" s="12" t="s">
        <v>451</v>
      </c>
      <c r="I228" s="12" t="s">
        <v>557</v>
      </c>
      <c r="J228" s="12" t="s">
        <v>404</v>
      </c>
      <c r="K228" s="12" t="s">
        <v>3242</v>
      </c>
      <c r="L228" s="12" t="s">
        <v>3288</v>
      </c>
      <c r="M228" s="15">
        <v>198.5</v>
      </c>
      <c r="N228" s="14">
        <f t="shared" si="8"/>
        <v>101.23</v>
      </c>
      <c r="O228" s="13">
        <v>23.313888224999999</v>
      </c>
      <c r="P228" s="12"/>
    </row>
    <row r="229" spans="2:16" ht="15" customHeight="1" x14ac:dyDescent="0.25">
      <c r="B229" s="18" t="s">
        <v>359</v>
      </c>
      <c r="C229" s="17" t="s">
        <v>2963</v>
      </c>
      <c r="D229" s="12" t="s">
        <v>780</v>
      </c>
      <c r="E229" s="28"/>
      <c r="F229" s="12" t="s">
        <v>2962</v>
      </c>
      <c r="G229" s="16">
        <v>96</v>
      </c>
      <c r="H229" s="12" t="s">
        <v>451</v>
      </c>
      <c r="I229" s="12" t="s">
        <v>466</v>
      </c>
      <c r="J229" s="54" t="s">
        <v>404</v>
      </c>
      <c r="K229" s="12" t="s">
        <v>2946</v>
      </c>
      <c r="L229" s="12" t="s">
        <v>2961</v>
      </c>
      <c r="M229" s="15">
        <v>199</v>
      </c>
      <c r="N229" s="14">
        <f t="shared" si="8"/>
        <v>101.49</v>
      </c>
      <c r="O229" s="13">
        <v>20.94</v>
      </c>
      <c r="P229" s="12"/>
    </row>
    <row r="230" spans="2:16" ht="15" customHeight="1" x14ac:dyDescent="0.25">
      <c r="B230" s="18" t="s">
        <v>953</v>
      </c>
      <c r="C230" s="17" t="s">
        <v>1530</v>
      </c>
      <c r="D230" s="28" t="s">
        <v>404</v>
      </c>
      <c r="E230" s="12"/>
      <c r="F230" s="12" t="s">
        <v>511</v>
      </c>
      <c r="G230" s="16" t="s">
        <v>1526</v>
      </c>
      <c r="H230" s="12" t="s">
        <v>756</v>
      </c>
      <c r="I230" s="12" t="s">
        <v>466</v>
      </c>
      <c r="J230" s="12" t="s">
        <v>404</v>
      </c>
      <c r="K230" s="12" t="s">
        <v>1482</v>
      </c>
      <c r="L230" s="12" t="s">
        <v>1529</v>
      </c>
      <c r="M230" s="15">
        <v>199</v>
      </c>
      <c r="N230" s="14">
        <f t="shared" si="8"/>
        <v>101.49</v>
      </c>
      <c r="O230" s="13">
        <v>23.041368000000002</v>
      </c>
      <c r="P230" s="12"/>
    </row>
    <row r="231" spans="2:16" ht="15" customHeight="1" x14ac:dyDescent="0.25">
      <c r="B231" s="18" t="s">
        <v>359</v>
      </c>
      <c r="C231" s="17" t="s">
        <v>2063</v>
      </c>
      <c r="D231" s="33" t="s">
        <v>829</v>
      </c>
      <c r="E231" s="33"/>
      <c r="F231" s="17" t="s">
        <v>2062</v>
      </c>
      <c r="G231" s="33">
        <v>102</v>
      </c>
      <c r="H231" s="33" t="s">
        <v>2028</v>
      </c>
      <c r="I231" s="33" t="s">
        <v>466</v>
      </c>
      <c r="J231" s="33" t="s">
        <v>404</v>
      </c>
      <c r="K231" s="33" t="s">
        <v>2027</v>
      </c>
      <c r="L231" s="17" t="s">
        <v>2061</v>
      </c>
      <c r="M231" s="44">
        <v>203.5</v>
      </c>
      <c r="N231" s="43">
        <v>101.72</v>
      </c>
      <c r="O231" s="34">
        <v>11.29</v>
      </c>
      <c r="P231" s="33"/>
    </row>
    <row r="232" spans="2:16" ht="15" customHeight="1" x14ac:dyDescent="0.25">
      <c r="B232" s="18" t="s">
        <v>953</v>
      </c>
      <c r="C232" s="17" t="s">
        <v>1214</v>
      </c>
      <c r="D232" s="28" t="s">
        <v>404</v>
      </c>
      <c r="E232" s="12" t="s">
        <v>580</v>
      </c>
      <c r="F232" s="12" t="s">
        <v>1213</v>
      </c>
      <c r="G232" s="16">
        <v>111</v>
      </c>
      <c r="H232" s="12" t="s">
        <v>569</v>
      </c>
      <c r="I232" s="12" t="s">
        <v>466</v>
      </c>
      <c r="J232" s="12" t="s">
        <v>404</v>
      </c>
      <c r="K232" s="12" t="s">
        <v>1106</v>
      </c>
      <c r="L232" s="12" t="s">
        <v>1212</v>
      </c>
      <c r="M232" s="15">
        <v>199.5</v>
      </c>
      <c r="N232" s="14">
        <f t="shared" ref="N232:N253" si="9">M232-ROUND(M232*$N$7,2)</f>
        <v>101.74</v>
      </c>
      <c r="O232" s="13">
        <v>33.348067200000003</v>
      </c>
      <c r="P232" s="12"/>
    </row>
    <row r="233" spans="2:16" ht="15" customHeight="1" x14ac:dyDescent="0.25">
      <c r="B233" s="18" t="s">
        <v>359</v>
      </c>
      <c r="C233" s="17" t="s">
        <v>2985</v>
      </c>
      <c r="D233" s="12" t="s">
        <v>757</v>
      </c>
      <c r="E233" s="12"/>
      <c r="F233" s="12" t="s">
        <v>538</v>
      </c>
      <c r="G233" s="16">
        <v>87</v>
      </c>
      <c r="H233" s="12" t="s">
        <v>451</v>
      </c>
      <c r="I233" s="12" t="s">
        <v>466</v>
      </c>
      <c r="J233" s="12" t="s">
        <v>404</v>
      </c>
      <c r="K233" s="12" t="s">
        <v>2946</v>
      </c>
      <c r="L233" s="12" t="s">
        <v>2984</v>
      </c>
      <c r="M233" s="15">
        <v>200</v>
      </c>
      <c r="N233" s="14">
        <f t="shared" si="9"/>
        <v>102</v>
      </c>
      <c r="O233" s="13">
        <v>20.059999999999999</v>
      </c>
      <c r="P233" s="12"/>
    </row>
    <row r="234" spans="2:16" ht="15" customHeight="1" x14ac:dyDescent="0.25">
      <c r="B234" s="37" t="s">
        <v>953</v>
      </c>
      <c r="C234" s="36" t="s">
        <v>1470</v>
      </c>
      <c r="D234" s="33" t="s">
        <v>404</v>
      </c>
      <c r="E234" s="33" t="s">
        <v>580</v>
      </c>
      <c r="F234" s="12" t="s">
        <v>1229</v>
      </c>
      <c r="G234" s="33" t="s">
        <v>1467</v>
      </c>
      <c r="H234" s="33" t="s">
        <v>437</v>
      </c>
      <c r="I234" s="33" t="s">
        <v>466</v>
      </c>
      <c r="J234" s="33" t="s">
        <v>404</v>
      </c>
      <c r="K234" s="12" t="s">
        <v>1409</v>
      </c>
      <c r="L234" s="12" t="s">
        <v>1469</v>
      </c>
      <c r="M234" s="15">
        <v>200</v>
      </c>
      <c r="N234" s="14">
        <f t="shared" si="9"/>
        <v>102</v>
      </c>
      <c r="O234" s="34">
        <v>28.525352442240003</v>
      </c>
      <c r="P234" s="12"/>
    </row>
    <row r="235" spans="2:16" ht="15" customHeight="1" x14ac:dyDescent="0.25">
      <c r="B235" s="18" t="s">
        <v>359</v>
      </c>
      <c r="C235" s="17" t="s">
        <v>3025</v>
      </c>
      <c r="D235" s="12" t="s">
        <v>815</v>
      </c>
      <c r="E235" s="12"/>
      <c r="F235" s="12" t="s">
        <v>3024</v>
      </c>
      <c r="G235" s="16">
        <v>84</v>
      </c>
      <c r="H235" s="12" t="s">
        <v>451</v>
      </c>
      <c r="I235" s="12" t="s">
        <v>557</v>
      </c>
      <c r="J235" s="12" t="s">
        <v>404</v>
      </c>
      <c r="K235" s="12" t="s">
        <v>2946</v>
      </c>
      <c r="L235" s="12" t="s">
        <v>3023</v>
      </c>
      <c r="M235" s="15">
        <v>200.5</v>
      </c>
      <c r="N235" s="14">
        <f t="shared" si="9"/>
        <v>102.25</v>
      </c>
      <c r="O235" s="13">
        <v>16.7551348</v>
      </c>
      <c r="P235" s="12"/>
    </row>
    <row r="236" spans="2:16" ht="15" customHeight="1" x14ac:dyDescent="0.25">
      <c r="B236" s="18" t="s">
        <v>359</v>
      </c>
      <c r="C236" s="17" t="s">
        <v>1786</v>
      </c>
      <c r="D236" s="12" t="s">
        <v>404</v>
      </c>
      <c r="E236" s="12"/>
      <c r="F236" s="12" t="s">
        <v>842</v>
      </c>
      <c r="G236" s="16">
        <v>83</v>
      </c>
      <c r="H236" s="12" t="s">
        <v>756</v>
      </c>
      <c r="I236" s="12" t="s">
        <v>466</v>
      </c>
      <c r="J236" s="12" t="s">
        <v>404</v>
      </c>
      <c r="K236" s="12" t="s">
        <v>1647</v>
      </c>
      <c r="L236" s="12" t="s">
        <v>1785</v>
      </c>
      <c r="M236" s="15">
        <v>200.5</v>
      </c>
      <c r="N236" s="14">
        <f t="shared" si="9"/>
        <v>102.25</v>
      </c>
      <c r="O236" s="13">
        <v>17.002137599999998</v>
      </c>
      <c r="P236" s="12"/>
    </row>
    <row r="237" spans="2:16" ht="15" customHeight="1" x14ac:dyDescent="0.25">
      <c r="B237" s="18" t="s">
        <v>953</v>
      </c>
      <c r="C237" s="17" t="s">
        <v>3386</v>
      </c>
      <c r="D237" s="28" t="s">
        <v>404</v>
      </c>
      <c r="E237" s="12"/>
      <c r="F237" s="12" t="s">
        <v>511</v>
      </c>
      <c r="G237" s="16">
        <v>95</v>
      </c>
      <c r="H237" s="12" t="s">
        <v>437</v>
      </c>
      <c r="I237" s="12" t="s">
        <v>466</v>
      </c>
      <c r="J237" s="12" t="s">
        <v>404</v>
      </c>
      <c r="K237" s="12" t="s">
        <v>3242</v>
      </c>
      <c r="L237" s="12" t="s">
        <v>3385</v>
      </c>
      <c r="M237" s="15">
        <v>201</v>
      </c>
      <c r="N237" s="14">
        <f t="shared" si="9"/>
        <v>102.51</v>
      </c>
      <c r="O237" s="13">
        <v>21.828441599999998</v>
      </c>
      <c r="P237" s="12"/>
    </row>
    <row r="238" spans="2:16" ht="15" customHeight="1" x14ac:dyDescent="0.25">
      <c r="B238" s="18" t="s">
        <v>953</v>
      </c>
      <c r="C238" s="17" t="s">
        <v>3251</v>
      </c>
      <c r="D238" s="28"/>
      <c r="E238" s="12"/>
      <c r="F238" s="12" t="s">
        <v>1139</v>
      </c>
      <c r="G238" s="16">
        <v>105</v>
      </c>
      <c r="H238" s="12" t="s">
        <v>451</v>
      </c>
      <c r="I238" s="12" t="s">
        <v>557</v>
      </c>
      <c r="J238" s="12" t="s">
        <v>404</v>
      </c>
      <c r="K238" s="12" t="s">
        <v>3242</v>
      </c>
      <c r="L238" s="12" t="s">
        <v>3250</v>
      </c>
      <c r="M238" s="15">
        <v>201</v>
      </c>
      <c r="N238" s="14">
        <f t="shared" si="9"/>
        <v>102.51</v>
      </c>
      <c r="O238" s="13">
        <v>31.37</v>
      </c>
      <c r="P238" s="12"/>
    </row>
    <row r="239" spans="2:16" ht="15" customHeight="1" x14ac:dyDescent="0.25">
      <c r="B239" s="18" t="s">
        <v>359</v>
      </c>
      <c r="C239" s="25" t="s">
        <v>2014</v>
      </c>
      <c r="D239" s="25" t="s">
        <v>404</v>
      </c>
      <c r="E239" s="19"/>
      <c r="F239" s="12" t="s">
        <v>842</v>
      </c>
      <c r="G239" s="42">
        <v>83</v>
      </c>
      <c r="H239" s="19" t="s">
        <v>756</v>
      </c>
      <c r="I239" s="19" t="s">
        <v>466</v>
      </c>
      <c r="J239" s="25" t="s">
        <v>404</v>
      </c>
      <c r="K239" s="19" t="s">
        <v>1821</v>
      </c>
      <c r="L239" s="19" t="s">
        <v>2013</v>
      </c>
      <c r="M239" s="15">
        <v>201.5</v>
      </c>
      <c r="N239" s="14">
        <f t="shared" si="9"/>
        <v>102.76</v>
      </c>
      <c r="O239" s="13">
        <v>18.8</v>
      </c>
      <c r="P239" s="30" t="s">
        <v>2010</v>
      </c>
    </row>
    <row r="240" spans="2:16" ht="15" customHeight="1" x14ac:dyDescent="0.25">
      <c r="B240" s="18" t="s">
        <v>359</v>
      </c>
      <c r="C240" s="17" t="s">
        <v>1991</v>
      </c>
      <c r="D240" s="12" t="s">
        <v>404</v>
      </c>
      <c r="E240" s="12"/>
      <c r="F240" s="12" t="s">
        <v>686</v>
      </c>
      <c r="G240" s="16">
        <v>91</v>
      </c>
      <c r="H240" s="12" t="s">
        <v>756</v>
      </c>
      <c r="I240" s="12" t="s">
        <v>466</v>
      </c>
      <c r="J240" s="12" t="s">
        <v>404</v>
      </c>
      <c r="K240" s="12" t="s">
        <v>1821</v>
      </c>
      <c r="L240" s="12" t="s">
        <v>1990</v>
      </c>
      <c r="M240" s="15">
        <v>201.5</v>
      </c>
      <c r="N240" s="14">
        <f t="shared" si="9"/>
        <v>102.76</v>
      </c>
      <c r="O240" s="13">
        <v>20.7</v>
      </c>
      <c r="P240" s="12"/>
    </row>
    <row r="241" spans="2:16" ht="15" customHeight="1" x14ac:dyDescent="0.25">
      <c r="B241" s="18" t="s">
        <v>359</v>
      </c>
      <c r="C241" s="17" t="s">
        <v>3068</v>
      </c>
      <c r="D241" s="12" t="s">
        <v>457</v>
      </c>
      <c r="E241" s="12"/>
      <c r="F241" s="12" t="s">
        <v>544</v>
      </c>
      <c r="G241" s="16">
        <v>91</v>
      </c>
      <c r="H241" s="12" t="s">
        <v>437</v>
      </c>
      <c r="I241" s="12" t="s">
        <v>466</v>
      </c>
      <c r="J241" s="12" t="s">
        <v>404</v>
      </c>
      <c r="K241" s="12" t="s">
        <v>2946</v>
      </c>
      <c r="L241" s="12" t="s">
        <v>3067</v>
      </c>
      <c r="M241" s="15">
        <v>202</v>
      </c>
      <c r="N241" s="14">
        <f t="shared" si="9"/>
        <v>103.02</v>
      </c>
      <c r="O241" s="13">
        <v>18.800319464639998</v>
      </c>
      <c r="P241" s="12"/>
    </row>
    <row r="242" spans="2:16" ht="15" customHeight="1" x14ac:dyDescent="0.25">
      <c r="B242" s="18" t="s">
        <v>953</v>
      </c>
      <c r="C242" s="17" t="s">
        <v>1545</v>
      </c>
      <c r="D242" s="28" t="s">
        <v>404</v>
      </c>
      <c r="E242" s="12"/>
      <c r="F242" s="12" t="s">
        <v>1544</v>
      </c>
      <c r="G242" s="16" t="s">
        <v>1485</v>
      </c>
      <c r="H242" s="12" t="s">
        <v>756</v>
      </c>
      <c r="I242" s="12" t="s">
        <v>466</v>
      </c>
      <c r="J242" s="12" t="s">
        <v>404</v>
      </c>
      <c r="K242" s="12" t="s">
        <v>1482</v>
      </c>
      <c r="L242" s="12" t="s">
        <v>1543</v>
      </c>
      <c r="M242" s="15">
        <v>202</v>
      </c>
      <c r="N242" s="14">
        <f t="shared" si="9"/>
        <v>103.02</v>
      </c>
      <c r="O242" s="13">
        <v>24.080716799999998</v>
      </c>
      <c r="P242" s="12"/>
    </row>
    <row r="243" spans="2:16" ht="15" customHeight="1" x14ac:dyDescent="0.25">
      <c r="B243" s="18" t="s">
        <v>953</v>
      </c>
      <c r="C243" s="17" t="s">
        <v>1232</v>
      </c>
      <c r="D243" s="28" t="s">
        <v>404</v>
      </c>
      <c r="E243" s="12" t="s">
        <v>580</v>
      </c>
      <c r="F243" s="12" t="s">
        <v>613</v>
      </c>
      <c r="G243" s="16">
        <v>116</v>
      </c>
      <c r="H243" s="12" t="s">
        <v>437</v>
      </c>
      <c r="I243" s="12" t="s">
        <v>466</v>
      </c>
      <c r="J243" s="12" t="s">
        <v>404</v>
      </c>
      <c r="K243" s="12" t="s">
        <v>1106</v>
      </c>
      <c r="L243" s="12" t="s">
        <v>1231</v>
      </c>
      <c r="M243" s="15">
        <v>202</v>
      </c>
      <c r="N243" s="14">
        <f t="shared" si="9"/>
        <v>103.02</v>
      </c>
      <c r="O243" s="13">
        <v>41.540083199999998</v>
      </c>
      <c r="P243" s="12"/>
    </row>
    <row r="244" spans="2:16" ht="15" customHeight="1" x14ac:dyDescent="0.25">
      <c r="B244" s="18" t="s">
        <v>953</v>
      </c>
      <c r="C244" s="17" t="s">
        <v>1211</v>
      </c>
      <c r="D244" s="28" t="s">
        <v>404</v>
      </c>
      <c r="E244" s="12"/>
      <c r="F244" s="12" t="s">
        <v>616</v>
      </c>
      <c r="G244" s="16">
        <v>112</v>
      </c>
      <c r="H244" s="12" t="s">
        <v>437</v>
      </c>
      <c r="I244" s="12" t="s">
        <v>466</v>
      </c>
      <c r="J244" s="12" t="s">
        <v>404</v>
      </c>
      <c r="K244" s="12" t="s">
        <v>1106</v>
      </c>
      <c r="L244" s="12" t="s">
        <v>1210</v>
      </c>
      <c r="M244" s="15">
        <v>202</v>
      </c>
      <c r="N244" s="14">
        <f t="shared" si="9"/>
        <v>103.02</v>
      </c>
      <c r="O244" s="13">
        <v>35.329392000000006</v>
      </c>
      <c r="P244" s="12"/>
    </row>
    <row r="245" spans="2:16" ht="15" customHeight="1" x14ac:dyDescent="0.25">
      <c r="B245" s="18" t="s">
        <v>359</v>
      </c>
      <c r="C245" s="17" t="s">
        <v>3092</v>
      </c>
      <c r="D245" s="12" t="s">
        <v>800</v>
      </c>
      <c r="E245" s="12"/>
      <c r="F245" s="12" t="s">
        <v>1229</v>
      </c>
      <c r="G245" s="16">
        <v>99</v>
      </c>
      <c r="H245" s="12" t="s">
        <v>569</v>
      </c>
      <c r="I245" s="12" t="s">
        <v>466</v>
      </c>
      <c r="J245" s="12" t="s">
        <v>404</v>
      </c>
      <c r="K245" s="12" t="s">
        <v>2946</v>
      </c>
      <c r="L245" s="12" t="s">
        <v>3091</v>
      </c>
      <c r="M245" s="15">
        <v>202.5</v>
      </c>
      <c r="N245" s="14">
        <f t="shared" si="9"/>
        <v>103.27</v>
      </c>
      <c r="O245" s="13">
        <v>22.707616900000005</v>
      </c>
      <c r="P245" s="12"/>
    </row>
    <row r="246" spans="2:16" ht="15" customHeight="1" x14ac:dyDescent="0.25">
      <c r="B246" s="18" t="s">
        <v>359</v>
      </c>
      <c r="C246" s="26" t="s">
        <v>2366</v>
      </c>
      <c r="D246" s="12" t="s">
        <v>872</v>
      </c>
      <c r="E246" s="12"/>
      <c r="F246" s="12" t="s">
        <v>520</v>
      </c>
      <c r="G246" s="16">
        <v>98</v>
      </c>
      <c r="H246" s="12" t="s">
        <v>451</v>
      </c>
      <c r="I246" s="12" t="s">
        <v>466</v>
      </c>
      <c r="J246" s="12" t="s">
        <v>404</v>
      </c>
      <c r="K246" s="12" t="s">
        <v>2258</v>
      </c>
      <c r="L246" s="12" t="s">
        <v>2365</v>
      </c>
      <c r="M246" s="15">
        <v>202.5</v>
      </c>
      <c r="N246" s="14">
        <f t="shared" si="9"/>
        <v>103.27</v>
      </c>
      <c r="O246" s="13">
        <v>23.7</v>
      </c>
      <c r="P246" s="12"/>
    </row>
    <row r="247" spans="2:16" ht="15" customHeight="1" x14ac:dyDescent="0.25">
      <c r="B247" s="18" t="s">
        <v>359</v>
      </c>
      <c r="C247" s="17" t="s">
        <v>1798</v>
      </c>
      <c r="D247" s="12" t="s">
        <v>404</v>
      </c>
      <c r="E247" s="12"/>
      <c r="F247" s="12" t="s">
        <v>744</v>
      </c>
      <c r="G247" s="16">
        <v>91</v>
      </c>
      <c r="H247" s="12" t="s">
        <v>756</v>
      </c>
      <c r="I247" s="12" t="s">
        <v>466</v>
      </c>
      <c r="J247" s="12" t="s">
        <v>404</v>
      </c>
      <c r="K247" s="12" t="s">
        <v>1647</v>
      </c>
      <c r="L247" s="12" t="s">
        <v>1797</v>
      </c>
      <c r="M247" s="15">
        <v>202.5</v>
      </c>
      <c r="N247" s="14">
        <f t="shared" si="9"/>
        <v>103.27</v>
      </c>
      <c r="O247" s="13">
        <v>21.443184000000002</v>
      </c>
      <c r="P247" s="12"/>
    </row>
    <row r="248" spans="2:16" ht="15" customHeight="1" x14ac:dyDescent="0.25">
      <c r="B248" s="18" t="s">
        <v>359</v>
      </c>
      <c r="C248" s="17" t="s">
        <v>445</v>
      </c>
      <c r="D248" s="12" t="s">
        <v>444</v>
      </c>
      <c r="E248" s="12"/>
      <c r="F248" s="12" t="s">
        <v>443</v>
      </c>
      <c r="G248" s="16" t="s">
        <v>442</v>
      </c>
      <c r="H248" s="12" t="s">
        <v>437</v>
      </c>
      <c r="I248" s="12" t="s">
        <v>436</v>
      </c>
      <c r="J248" s="12" t="s">
        <v>404</v>
      </c>
      <c r="K248" s="12" t="s">
        <v>403</v>
      </c>
      <c r="L248" s="12" t="s">
        <v>441</v>
      </c>
      <c r="M248" s="15">
        <v>202.5</v>
      </c>
      <c r="N248" s="14">
        <f t="shared" si="9"/>
        <v>103.27</v>
      </c>
      <c r="O248" s="13">
        <v>20.503</v>
      </c>
      <c r="P248" s="12"/>
    </row>
    <row r="249" spans="2:16" ht="15" customHeight="1" x14ac:dyDescent="0.25">
      <c r="B249" s="18" t="s">
        <v>359</v>
      </c>
      <c r="C249" s="17" t="s">
        <v>2150</v>
      </c>
      <c r="D249" s="12" t="s">
        <v>770</v>
      </c>
      <c r="E249" s="12"/>
      <c r="F249" s="12" t="s">
        <v>520</v>
      </c>
      <c r="G249" s="16">
        <v>98</v>
      </c>
      <c r="H249" s="12" t="s">
        <v>451</v>
      </c>
      <c r="I249" s="12" t="s">
        <v>466</v>
      </c>
      <c r="J249" s="12" t="s">
        <v>404</v>
      </c>
      <c r="K249" s="12" t="s">
        <v>2110</v>
      </c>
      <c r="L249" s="12" t="s">
        <v>2149</v>
      </c>
      <c r="M249" s="15">
        <v>203</v>
      </c>
      <c r="N249" s="14">
        <f t="shared" si="9"/>
        <v>103.53</v>
      </c>
      <c r="O249" s="13">
        <v>21.5014638</v>
      </c>
      <c r="P249" s="12"/>
    </row>
    <row r="250" spans="2:16" ht="15" customHeight="1" x14ac:dyDescent="0.25">
      <c r="B250" s="18" t="s">
        <v>359</v>
      </c>
      <c r="C250" s="17" t="s">
        <v>2007</v>
      </c>
      <c r="D250" s="12" t="s">
        <v>404</v>
      </c>
      <c r="E250" s="12"/>
      <c r="F250" s="12" t="s">
        <v>734</v>
      </c>
      <c r="G250" s="16">
        <v>93</v>
      </c>
      <c r="H250" s="12" t="s">
        <v>756</v>
      </c>
      <c r="I250" s="12" t="s">
        <v>466</v>
      </c>
      <c r="J250" s="12" t="s">
        <v>404</v>
      </c>
      <c r="K250" s="12" t="s">
        <v>1821</v>
      </c>
      <c r="L250" s="12" t="s">
        <v>2006</v>
      </c>
      <c r="M250" s="15">
        <v>203</v>
      </c>
      <c r="N250" s="14">
        <f t="shared" si="9"/>
        <v>103.53</v>
      </c>
      <c r="O250" s="13">
        <v>20.100000000000001</v>
      </c>
      <c r="P250" s="12"/>
    </row>
    <row r="251" spans="2:16" ht="15" customHeight="1" x14ac:dyDescent="0.25">
      <c r="B251" s="18" t="s">
        <v>953</v>
      </c>
      <c r="C251" s="17" t="s">
        <v>3264</v>
      </c>
      <c r="D251" s="28" t="s">
        <v>404</v>
      </c>
      <c r="E251" s="12"/>
      <c r="F251" s="12" t="s">
        <v>719</v>
      </c>
      <c r="G251" s="16">
        <v>97</v>
      </c>
      <c r="H251" s="12" t="s">
        <v>451</v>
      </c>
      <c r="I251" s="12" t="s">
        <v>557</v>
      </c>
      <c r="J251" s="12" t="s">
        <v>404</v>
      </c>
      <c r="K251" s="12" t="s">
        <v>3242</v>
      </c>
      <c r="L251" s="12" t="s">
        <v>3263</v>
      </c>
      <c r="M251" s="15">
        <v>203.5</v>
      </c>
      <c r="N251" s="14">
        <f t="shared" si="9"/>
        <v>103.78</v>
      </c>
      <c r="O251" s="13">
        <v>22.53</v>
      </c>
      <c r="P251" s="12"/>
    </row>
    <row r="252" spans="2:16" ht="15" customHeight="1" x14ac:dyDescent="0.25">
      <c r="B252" s="18" t="s">
        <v>953</v>
      </c>
      <c r="C252" s="17" t="s">
        <v>1331</v>
      </c>
      <c r="D252" s="28" t="s">
        <v>404</v>
      </c>
      <c r="E252" s="12"/>
      <c r="F252" s="12" t="s">
        <v>520</v>
      </c>
      <c r="G252" s="16">
        <v>98</v>
      </c>
      <c r="H252" s="12" t="s">
        <v>437</v>
      </c>
      <c r="I252" s="12" t="s">
        <v>466</v>
      </c>
      <c r="J252" s="12" t="s">
        <v>404</v>
      </c>
      <c r="K252" s="12" t="s">
        <v>1308</v>
      </c>
      <c r="L252" s="12" t="s">
        <v>1330</v>
      </c>
      <c r="M252" s="15">
        <v>204</v>
      </c>
      <c r="N252" s="14">
        <f t="shared" si="9"/>
        <v>104.04</v>
      </c>
      <c r="O252" s="13">
        <v>26.489339009280005</v>
      </c>
      <c r="P252" s="12"/>
    </row>
    <row r="253" spans="2:16" ht="15" customHeight="1" x14ac:dyDescent="0.25">
      <c r="B253" s="37" t="s">
        <v>953</v>
      </c>
      <c r="C253" s="36" t="s">
        <v>1290</v>
      </c>
      <c r="D253" s="33" t="s">
        <v>404</v>
      </c>
      <c r="E253" s="33"/>
      <c r="F253" s="12" t="s">
        <v>1289</v>
      </c>
      <c r="G253" s="33" t="s">
        <v>432</v>
      </c>
      <c r="H253" s="33" t="s">
        <v>422</v>
      </c>
      <c r="I253" s="33" t="s">
        <v>427</v>
      </c>
      <c r="J253" s="33" t="s">
        <v>404</v>
      </c>
      <c r="K253" s="12" t="s">
        <v>1284</v>
      </c>
      <c r="L253" s="12" t="s">
        <v>1288</v>
      </c>
      <c r="M253" s="15">
        <v>204</v>
      </c>
      <c r="N253" s="14">
        <f t="shared" si="9"/>
        <v>104.04</v>
      </c>
      <c r="O253" s="34">
        <v>26.27037</v>
      </c>
      <c r="P253" s="12"/>
    </row>
    <row r="254" spans="2:16" ht="15" customHeight="1" x14ac:dyDescent="0.25">
      <c r="B254" s="37" t="s">
        <v>953</v>
      </c>
      <c r="C254" s="36" t="s">
        <v>1306</v>
      </c>
      <c r="D254" s="33" t="s">
        <v>404</v>
      </c>
      <c r="E254" s="33"/>
      <c r="F254" s="12" t="s">
        <v>419</v>
      </c>
      <c r="G254" s="33" t="s">
        <v>418</v>
      </c>
      <c r="H254" s="33" t="s">
        <v>422</v>
      </c>
      <c r="I254" s="33" t="s">
        <v>405</v>
      </c>
      <c r="J254" s="33" t="s">
        <v>404</v>
      </c>
      <c r="K254" s="12" t="s">
        <v>1284</v>
      </c>
      <c r="L254" s="12" t="s">
        <v>1305</v>
      </c>
      <c r="M254" s="15">
        <v>208</v>
      </c>
      <c r="N254" s="38">
        <v>104.44</v>
      </c>
      <c r="O254" s="34">
        <v>42.159600000000005</v>
      </c>
      <c r="P254" s="12"/>
    </row>
    <row r="255" spans="2:16" ht="15" customHeight="1" x14ac:dyDescent="0.25">
      <c r="B255" s="37" t="s">
        <v>953</v>
      </c>
      <c r="C255" s="36" t="s">
        <v>1468</v>
      </c>
      <c r="D255" s="33" t="s">
        <v>404</v>
      </c>
      <c r="E255" s="33"/>
      <c r="F255" s="12" t="s">
        <v>1229</v>
      </c>
      <c r="G255" s="33" t="s">
        <v>1467</v>
      </c>
      <c r="H255" s="33" t="s">
        <v>451</v>
      </c>
      <c r="I255" s="33" t="s">
        <v>466</v>
      </c>
      <c r="J255" s="33" t="s">
        <v>404</v>
      </c>
      <c r="K255" s="12" t="s">
        <v>1409</v>
      </c>
      <c r="L255" s="12" t="s">
        <v>1466</v>
      </c>
      <c r="M255" s="15">
        <v>205</v>
      </c>
      <c r="N255" s="14">
        <f t="shared" ref="N255:N277" si="10">M255-ROUND(M255*$N$7,2)</f>
        <v>104.55</v>
      </c>
      <c r="O255" s="34">
        <v>28.044920998080002</v>
      </c>
      <c r="P255" s="12"/>
    </row>
    <row r="256" spans="2:16" ht="15" customHeight="1" x14ac:dyDescent="0.25">
      <c r="B256" s="18" t="s">
        <v>359</v>
      </c>
      <c r="C256" s="17" t="s">
        <v>2410</v>
      </c>
      <c r="D256" s="12" t="s">
        <v>820</v>
      </c>
      <c r="E256" s="12"/>
      <c r="F256" s="12" t="s">
        <v>1229</v>
      </c>
      <c r="G256" s="16">
        <v>100</v>
      </c>
      <c r="H256" s="12" t="s">
        <v>569</v>
      </c>
      <c r="I256" s="12" t="s">
        <v>466</v>
      </c>
      <c r="J256" s="12" t="s">
        <v>404</v>
      </c>
      <c r="K256" s="12" t="s">
        <v>2399</v>
      </c>
      <c r="L256" s="12" t="s">
        <v>2409</v>
      </c>
      <c r="M256" s="15">
        <v>205.5</v>
      </c>
      <c r="N256" s="14">
        <f t="shared" si="10"/>
        <v>104.8</v>
      </c>
      <c r="O256" s="13">
        <v>22.74</v>
      </c>
      <c r="P256" s="12"/>
    </row>
    <row r="257" spans="2:16" ht="15" customHeight="1" x14ac:dyDescent="0.25">
      <c r="B257" s="37" t="s">
        <v>953</v>
      </c>
      <c r="C257" s="36" t="s">
        <v>1465</v>
      </c>
      <c r="D257" s="33" t="s">
        <v>404</v>
      </c>
      <c r="E257" s="33" t="s">
        <v>580</v>
      </c>
      <c r="F257" s="12" t="s">
        <v>1221</v>
      </c>
      <c r="G257" s="33" t="s">
        <v>1464</v>
      </c>
      <c r="H257" s="33" t="s">
        <v>437</v>
      </c>
      <c r="I257" s="33" t="s">
        <v>466</v>
      </c>
      <c r="J257" s="33" t="s">
        <v>404</v>
      </c>
      <c r="K257" s="12" t="s">
        <v>1409</v>
      </c>
      <c r="L257" s="12" t="s">
        <v>1463</v>
      </c>
      <c r="M257" s="15">
        <v>206.5</v>
      </c>
      <c r="N257" s="14">
        <f t="shared" si="10"/>
        <v>105.31</v>
      </c>
      <c r="O257" s="34">
        <v>33.460886044800006</v>
      </c>
      <c r="P257" s="12"/>
    </row>
    <row r="258" spans="2:16" ht="15" customHeight="1" x14ac:dyDescent="0.25">
      <c r="B258" s="37" t="s">
        <v>953</v>
      </c>
      <c r="C258" s="36" t="s">
        <v>1474</v>
      </c>
      <c r="D258" s="33" t="s">
        <v>404</v>
      </c>
      <c r="E258" s="33" t="s">
        <v>580</v>
      </c>
      <c r="F258" s="12" t="s">
        <v>1234</v>
      </c>
      <c r="G258" s="33" t="s">
        <v>1459</v>
      </c>
      <c r="H258" s="33" t="s">
        <v>437</v>
      </c>
      <c r="I258" s="33" t="s">
        <v>466</v>
      </c>
      <c r="J258" s="33" t="s">
        <v>404</v>
      </c>
      <c r="K258" s="12" t="s">
        <v>1409</v>
      </c>
      <c r="L258" s="12" t="s">
        <v>1473</v>
      </c>
      <c r="M258" s="15">
        <v>207</v>
      </c>
      <c r="N258" s="14">
        <f t="shared" si="10"/>
        <v>105.57</v>
      </c>
      <c r="O258" s="34">
        <v>35.278906355520007</v>
      </c>
      <c r="P258" s="12"/>
    </row>
    <row r="259" spans="2:16" ht="15" customHeight="1" x14ac:dyDescent="0.25">
      <c r="B259" s="18" t="s">
        <v>953</v>
      </c>
      <c r="C259" s="17" t="s">
        <v>1209</v>
      </c>
      <c r="D259" s="28" t="s">
        <v>404</v>
      </c>
      <c r="E259" s="12" t="s">
        <v>580</v>
      </c>
      <c r="F259" s="12" t="s">
        <v>616</v>
      </c>
      <c r="G259" s="16">
        <v>112</v>
      </c>
      <c r="H259" s="12" t="s">
        <v>437</v>
      </c>
      <c r="I259" s="12" t="s">
        <v>466</v>
      </c>
      <c r="J259" s="12" t="s">
        <v>404</v>
      </c>
      <c r="K259" s="12" t="s">
        <v>1106</v>
      </c>
      <c r="L259" s="12" t="s">
        <v>1208</v>
      </c>
      <c r="M259" s="15">
        <v>208</v>
      </c>
      <c r="N259" s="14">
        <f t="shared" si="10"/>
        <v>106.08</v>
      </c>
      <c r="O259" s="13">
        <v>35.879759999999997</v>
      </c>
      <c r="P259" s="12"/>
    </row>
    <row r="260" spans="2:16" ht="15" customHeight="1" x14ac:dyDescent="0.25">
      <c r="B260" s="18" t="s">
        <v>359</v>
      </c>
      <c r="C260" s="17" t="s">
        <v>3138</v>
      </c>
      <c r="D260" s="12" t="s">
        <v>409</v>
      </c>
      <c r="E260" s="12"/>
      <c r="F260" s="12" t="s">
        <v>744</v>
      </c>
      <c r="G260" s="16">
        <v>91</v>
      </c>
      <c r="H260" s="12" t="s">
        <v>451</v>
      </c>
      <c r="I260" s="12" t="s">
        <v>466</v>
      </c>
      <c r="J260" s="12" t="s">
        <v>404</v>
      </c>
      <c r="K260" s="12" t="s">
        <v>2946</v>
      </c>
      <c r="L260" s="12" t="s">
        <v>3137</v>
      </c>
      <c r="M260" s="15">
        <v>208.5</v>
      </c>
      <c r="N260" s="14">
        <f t="shared" si="10"/>
        <v>106.33</v>
      </c>
      <c r="O260" s="13">
        <v>20.057483684160001</v>
      </c>
      <c r="P260" s="12"/>
    </row>
    <row r="261" spans="2:16" ht="15" customHeight="1" x14ac:dyDescent="0.25">
      <c r="B261" s="18" t="s">
        <v>359</v>
      </c>
      <c r="C261" s="17" t="s">
        <v>3017</v>
      </c>
      <c r="D261" s="12" t="s">
        <v>770</v>
      </c>
      <c r="E261" s="12"/>
      <c r="F261" s="12" t="s">
        <v>744</v>
      </c>
      <c r="G261" s="16">
        <v>91</v>
      </c>
      <c r="H261" s="12" t="s">
        <v>451</v>
      </c>
      <c r="I261" s="12" t="s">
        <v>466</v>
      </c>
      <c r="J261" s="12" t="s">
        <v>404</v>
      </c>
      <c r="K261" s="12" t="s">
        <v>2946</v>
      </c>
      <c r="L261" s="12" t="s">
        <v>2990</v>
      </c>
      <c r="M261" s="15">
        <v>208.5</v>
      </c>
      <c r="N261" s="14">
        <f t="shared" si="10"/>
        <v>106.33</v>
      </c>
      <c r="O261" s="13">
        <v>18.298370900000002</v>
      </c>
      <c r="P261" s="12"/>
    </row>
    <row r="262" spans="2:16" ht="15" customHeight="1" x14ac:dyDescent="0.25">
      <c r="B262" s="18" t="s">
        <v>359</v>
      </c>
      <c r="C262" s="17" t="s">
        <v>2991</v>
      </c>
      <c r="D262" s="12" t="s">
        <v>415</v>
      </c>
      <c r="E262" s="12"/>
      <c r="F262" s="12" t="s">
        <v>744</v>
      </c>
      <c r="G262" s="16">
        <v>91</v>
      </c>
      <c r="H262" s="12" t="s">
        <v>451</v>
      </c>
      <c r="I262" s="12" t="s">
        <v>466</v>
      </c>
      <c r="J262" s="12" t="s">
        <v>404</v>
      </c>
      <c r="K262" s="12" t="s">
        <v>2946</v>
      </c>
      <c r="L262" s="12" t="s">
        <v>2990</v>
      </c>
      <c r="M262" s="15">
        <v>208.5</v>
      </c>
      <c r="N262" s="14">
        <f t="shared" si="10"/>
        <v>106.33</v>
      </c>
      <c r="O262" s="13">
        <v>19.399999999999999</v>
      </c>
      <c r="P262" s="12"/>
    </row>
    <row r="263" spans="2:16" ht="15" customHeight="1" x14ac:dyDescent="0.25">
      <c r="B263" s="18" t="s">
        <v>953</v>
      </c>
      <c r="C263" s="17" t="s">
        <v>1194</v>
      </c>
      <c r="D263" s="28" t="s">
        <v>404</v>
      </c>
      <c r="E263" s="12" t="s">
        <v>580</v>
      </c>
      <c r="F263" s="12" t="s">
        <v>467</v>
      </c>
      <c r="G263" s="16">
        <v>108</v>
      </c>
      <c r="H263" s="12" t="s">
        <v>437</v>
      </c>
      <c r="I263" s="12" t="s">
        <v>557</v>
      </c>
      <c r="J263" s="12" t="s">
        <v>404</v>
      </c>
      <c r="K263" s="12" t="s">
        <v>1106</v>
      </c>
      <c r="L263" s="12" t="s">
        <v>1193</v>
      </c>
      <c r="M263" s="15">
        <v>208.5</v>
      </c>
      <c r="N263" s="14">
        <f t="shared" si="10"/>
        <v>106.33</v>
      </c>
      <c r="O263" s="13">
        <v>31.523385600000001</v>
      </c>
      <c r="P263" s="12"/>
    </row>
    <row r="264" spans="2:16" ht="15" customHeight="1" x14ac:dyDescent="0.25">
      <c r="B264" s="18" t="s">
        <v>359</v>
      </c>
      <c r="C264" s="17" t="s">
        <v>794</v>
      </c>
      <c r="D264" s="12" t="s">
        <v>770</v>
      </c>
      <c r="E264" s="12"/>
      <c r="F264" s="12" t="s">
        <v>744</v>
      </c>
      <c r="G264" s="16">
        <v>91</v>
      </c>
      <c r="H264" s="12" t="s">
        <v>451</v>
      </c>
      <c r="I264" s="12" t="s">
        <v>466</v>
      </c>
      <c r="J264" s="12" t="s">
        <v>404</v>
      </c>
      <c r="K264" s="12" t="s">
        <v>754</v>
      </c>
      <c r="L264" s="12" t="s">
        <v>793</v>
      </c>
      <c r="M264" s="15">
        <v>208.5</v>
      </c>
      <c r="N264" s="14">
        <f t="shared" si="10"/>
        <v>106.33</v>
      </c>
      <c r="O264" s="13">
        <v>18.569627713919999</v>
      </c>
      <c r="P264" s="12"/>
    </row>
    <row r="265" spans="2:16" ht="15" customHeight="1" x14ac:dyDescent="0.25">
      <c r="B265" s="18" t="s">
        <v>359</v>
      </c>
      <c r="C265" s="17" t="s">
        <v>2829</v>
      </c>
      <c r="D265" s="12" t="s">
        <v>409</v>
      </c>
      <c r="E265" s="12"/>
      <c r="F265" s="12" t="s">
        <v>686</v>
      </c>
      <c r="G265" s="16">
        <v>91</v>
      </c>
      <c r="H265" s="12" t="s">
        <v>756</v>
      </c>
      <c r="I265" s="12" t="s">
        <v>466</v>
      </c>
      <c r="J265" s="12" t="s">
        <v>404</v>
      </c>
      <c r="K265" s="12" t="s">
        <v>2604</v>
      </c>
      <c r="L265" s="12" t="s">
        <v>2828</v>
      </c>
      <c r="M265" s="15">
        <v>209.5</v>
      </c>
      <c r="N265" s="14">
        <f t="shared" si="10"/>
        <v>106.84</v>
      </c>
      <c r="O265" s="13">
        <v>20.52</v>
      </c>
      <c r="P265" s="12"/>
    </row>
    <row r="266" spans="2:16" ht="15" customHeight="1" x14ac:dyDescent="0.25">
      <c r="B266" s="18" t="s">
        <v>359</v>
      </c>
      <c r="C266" s="17" t="s">
        <v>2797</v>
      </c>
      <c r="D266" s="12" t="s">
        <v>777</v>
      </c>
      <c r="E266" s="12"/>
      <c r="F266" s="12" t="s">
        <v>686</v>
      </c>
      <c r="G266" s="16">
        <v>91</v>
      </c>
      <c r="H266" s="12" t="s">
        <v>1648</v>
      </c>
      <c r="I266" s="12" t="s">
        <v>466</v>
      </c>
      <c r="J266" s="12" t="s">
        <v>404</v>
      </c>
      <c r="K266" s="12" t="s">
        <v>2604</v>
      </c>
      <c r="L266" s="12" t="s">
        <v>2796</v>
      </c>
      <c r="M266" s="15">
        <v>209.5</v>
      </c>
      <c r="N266" s="14">
        <f t="shared" si="10"/>
        <v>106.84</v>
      </c>
      <c r="O266" s="13">
        <v>20.66</v>
      </c>
      <c r="P266" s="12"/>
    </row>
    <row r="267" spans="2:16" ht="15" customHeight="1" x14ac:dyDescent="0.25">
      <c r="B267" s="18" t="s">
        <v>359</v>
      </c>
      <c r="C267" s="17" t="s">
        <v>2752</v>
      </c>
      <c r="D267" s="12" t="s">
        <v>409</v>
      </c>
      <c r="E267" s="12"/>
      <c r="F267" s="12" t="s">
        <v>686</v>
      </c>
      <c r="G267" s="16">
        <v>91</v>
      </c>
      <c r="H267" s="12" t="s">
        <v>537</v>
      </c>
      <c r="I267" s="12" t="s">
        <v>466</v>
      </c>
      <c r="J267" s="12" t="s">
        <v>404</v>
      </c>
      <c r="K267" s="12" t="s">
        <v>2604</v>
      </c>
      <c r="L267" s="12" t="s">
        <v>2751</v>
      </c>
      <c r="M267" s="15">
        <v>209.5</v>
      </c>
      <c r="N267" s="14">
        <f t="shared" si="10"/>
        <v>106.84</v>
      </c>
      <c r="O267" s="13">
        <v>19.689223458240001</v>
      </c>
      <c r="P267" s="12"/>
    </row>
    <row r="268" spans="2:16" ht="15" customHeight="1" x14ac:dyDescent="0.25">
      <c r="B268" s="18" t="s">
        <v>359</v>
      </c>
      <c r="C268" s="17" t="s">
        <v>2738</v>
      </c>
      <c r="D268" s="12" t="s">
        <v>409</v>
      </c>
      <c r="E268" s="12"/>
      <c r="F268" s="12" t="s">
        <v>686</v>
      </c>
      <c r="G268" s="16">
        <v>91</v>
      </c>
      <c r="H268" s="12" t="s">
        <v>1648</v>
      </c>
      <c r="I268" s="12" t="s">
        <v>466</v>
      </c>
      <c r="J268" s="12" t="s">
        <v>404</v>
      </c>
      <c r="K268" s="12" t="s">
        <v>2604</v>
      </c>
      <c r="L268" s="12" t="s">
        <v>2737</v>
      </c>
      <c r="M268" s="15">
        <v>209.5</v>
      </c>
      <c r="N268" s="14">
        <f t="shared" si="10"/>
        <v>106.84</v>
      </c>
      <c r="O268" s="13">
        <v>20.190000000000001</v>
      </c>
      <c r="P268" s="12"/>
    </row>
    <row r="269" spans="2:16" ht="15" customHeight="1" x14ac:dyDescent="0.25">
      <c r="B269" s="18" t="s">
        <v>953</v>
      </c>
      <c r="C269" s="17" t="s">
        <v>3247</v>
      </c>
      <c r="D269" s="12" t="s">
        <v>1822</v>
      </c>
      <c r="E269" s="12"/>
      <c r="F269" s="12" t="s">
        <v>1515</v>
      </c>
      <c r="G269" s="16">
        <v>103</v>
      </c>
      <c r="H269" s="12" t="s">
        <v>437</v>
      </c>
      <c r="I269" s="12" t="s">
        <v>466</v>
      </c>
      <c r="J269" s="12" t="s">
        <v>404</v>
      </c>
      <c r="K269" s="12" t="s">
        <v>3242</v>
      </c>
      <c r="L269" s="12" t="s">
        <v>3246</v>
      </c>
      <c r="M269" s="15">
        <v>211</v>
      </c>
      <c r="N269" s="14">
        <f t="shared" si="10"/>
        <v>107.61</v>
      </c>
      <c r="O269" s="13">
        <v>27.38</v>
      </c>
      <c r="P269" s="12"/>
    </row>
    <row r="270" spans="2:16" ht="15" customHeight="1" x14ac:dyDescent="0.25">
      <c r="B270" s="18" t="s">
        <v>359</v>
      </c>
      <c r="C270" s="17" t="s">
        <v>1793</v>
      </c>
      <c r="D270" s="12" t="s">
        <v>404</v>
      </c>
      <c r="E270" s="12"/>
      <c r="F270" s="12" t="s">
        <v>786</v>
      </c>
      <c r="G270" s="16">
        <v>88</v>
      </c>
      <c r="H270" s="12" t="s">
        <v>756</v>
      </c>
      <c r="I270" s="12" t="s">
        <v>557</v>
      </c>
      <c r="J270" s="12" t="s">
        <v>404</v>
      </c>
      <c r="K270" s="12" t="s">
        <v>1647</v>
      </c>
      <c r="L270" s="12" t="s">
        <v>1792</v>
      </c>
      <c r="M270" s="15">
        <v>211</v>
      </c>
      <c r="N270" s="14">
        <f t="shared" si="10"/>
        <v>107.61</v>
      </c>
      <c r="O270" s="13">
        <v>19.728576</v>
      </c>
      <c r="P270" s="30"/>
    </row>
    <row r="271" spans="2:16" ht="15" customHeight="1" x14ac:dyDescent="0.25">
      <c r="B271" s="18" t="s">
        <v>359</v>
      </c>
      <c r="C271" s="17" t="s">
        <v>2408</v>
      </c>
      <c r="D271" s="12" t="s">
        <v>823</v>
      </c>
      <c r="E271" s="12"/>
      <c r="F271" s="12" t="s">
        <v>490</v>
      </c>
      <c r="G271" s="16">
        <v>102</v>
      </c>
      <c r="H271" s="12" t="s">
        <v>451</v>
      </c>
      <c r="I271" s="12" t="s">
        <v>466</v>
      </c>
      <c r="J271" s="12" t="s">
        <v>404</v>
      </c>
      <c r="K271" s="12" t="s">
        <v>2399</v>
      </c>
      <c r="L271" s="12" t="s">
        <v>2407</v>
      </c>
      <c r="M271" s="15">
        <v>212</v>
      </c>
      <c r="N271" s="14">
        <f t="shared" si="10"/>
        <v>108.12</v>
      </c>
      <c r="O271" s="13">
        <v>27</v>
      </c>
      <c r="P271" s="12"/>
    </row>
    <row r="272" spans="2:16" ht="15" customHeight="1" x14ac:dyDescent="0.25">
      <c r="B272" s="18" t="s">
        <v>359</v>
      </c>
      <c r="C272" s="17" t="s">
        <v>2201</v>
      </c>
      <c r="D272" s="12" t="s">
        <v>404</v>
      </c>
      <c r="E272" s="12"/>
      <c r="F272" s="12" t="s">
        <v>490</v>
      </c>
      <c r="G272" s="16">
        <v>102</v>
      </c>
      <c r="H272" s="12" t="s">
        <v>437</v>
      </c>
      <c r="I272" s="12" t="s">
        <v>466</v>
      </c>
      <c r="J272" s="12" t="s">
        <v>404</v>
      </c>
      <c r="K272" s="12" t="s">
        <v>2168</v>
      </c>
      <c r="L272" s="12" t="s">
        <v>2200</v>
      </c>
      <c r="M272" s="15">
        <v>212</v>
      </c>
      <c r="N272" s="14">
        <f t="shared" si="10"/>
        <v>108.12</v>
      </c>
      <c r="O272" s="13">
        <v>28.9</v>
      </c>
      <c r="P272" s="12"/>
    </row>
    <row r="273" spans="2:16" ht="15" customHeight="1" x14ac:dyDescent="0.25">
      <c r="B273" s="18" t="s">
        <v>953</v>
      </c>
      <c r="C273" s="17" t="s">
        <v>1542</v>
      </c>
      <c r="D273" s="28" t="s">
        <v>404</v>
      </c>
      <c r="E273" s="12"/>
      <c r="F273" s="12" t="s">
        <v>1541</v>
      </c>
      <c r="G273" s="16" t="s">
        <v>1540</v>
      </c>
      <c r="H273" s="12" t="s">
        <v>756</v>
      </c>
      <c r="I273" s="12" t="s">
        <v>557</v>
      </c>
      <c r="J273" s="12" t="s">
        <v>404</v>
      </c>
      <c r="K273" s="12" t="s">
        <v>1482</v>
      </c>
      <c r="L273" s="12" t="s">
        <v>1539</v>
      </c>
      <c r="M273" s="15">
        <v>212</v>
      </c>
      <c r="N273" s="14">
        <f t="shared" si="10"/>
        <v>108.12</v>
      </c>
      <c r="O273" s="13">
        <v>19.218427200000001</v>
      </c>
      <c r="P273" s="12"/>
    </row>
    <row r="274" spans="2:16" ht="15" customHeight="1" x14ac:dyDescent="0.25">
      <c r="B274" s="18" t="s">
        <v>953</v>
      </c>
      <c r="C274" s="17" t="s">
        <v>3320</v>
      </c>
      <c r="D274" s="28" t="s">
        <v>404</v>
      </c>
      <c r="E274" s="12"/>
      <c r="F274" s="12" t="s">
        <v>871</v>
      </c>
      <c r="G274" s="16">
        <v>98</v>
      </c>
      <c r="H274" s="12" t="s">
        <v>451</v>
      </c>
      <c r="I274" s="12" t="s">
        <v>466</v>
      </c>
      <c r="J274" s="12" t="s">
        <v>404</v>
      </c>
      <c r="K274" s="12" t="s">
        <v>3242</v>
      </c>
      <c r="L274" s="12" t="s">
        <v>3319</v>
      </c>
      <c r="M274" s="15">
        <v>212.5</v>
      </c>
      <c r="N274" s="14">
        <f t="shared" si="10"/>
        <v>108.37</v>
      </c>
      <c r="O274" s="13">
        <v>23.257281600000002</v>
      </c>
      <c r="P274" s="12"/>
    </row>
    <row r="275" spans="2:16" ht="15" customHeight="1" x14ac:dyDescent="0.25">
      <c r="B275" s="18" t="s">
        <v>359</v>
      </c>
      <c r="C275" s="17" t="s">
        <v>2244</v>
      </c>
      <c r="D275" s="12" t="s">
        <v>404</v>
      </c>
      <c r="E275" s="12" t="s">
        <v>580</v>
      </c>
      <c r="F275" s="12" t="s">
        <v>1239</v>
      </c>
      <c r="G275" s="16">
        <v>108</v>
      </c>
      <c r="H275" s="12" t="s">
        <v>569</v>
      </c>
      <c r="I275" s="12" t="s">
        <v>466</v>
      </c>
      <c r="J275" s="12" t="s">
        <v>404</v>
      </c>
      <c r="K275" s="12" t="s">
        <v>2168</v>
      </c>
      <c r="L275" s="12" t="s">
        <v>2243</v>
      </c>
      <c r="M275" s="15">
        <v>212.5</v>
      </c>
      <c r="N275" s="14">
        <f t="shared" si="10"/>
        <v>108.37</v>
      </c>
      <c r="O275" s="13">
        <v>33.07</v>
      </c>
      <c r="P275" s="12"/>
    </row>
    <row r="276" spans="2:16" ht="15" customHeight="1" x14ac:dyDescent="0.25">
      <c r="B276" s="18" t="s">
        <v>359</v>
      </c>
      <c r="C276" s="17" t="s">
        <v>2005</v>
      </c>
      <c r="D276" s="12" t="s">
        <v>404</v>
      </c>
      <c r="E276" s="12"/>
      <c r="F276" s="12" t="s">
        <v>1585</v>
      </c>
      <c r="G276" s="16">
        <v>92</v>
      </c>
      <c r="H276" s="12" t="s">
        <v>756</v>
      </c>
      <c r="I276" s="12" t="s">
        <v>466</v>
      </c>
      <c r="J276" s="12" t="s">
        <v>404</v>
      </c>
      <c r="K276" s="12" t="s">
        <v>1821</v>
      </c>
      <c r="L276" s="12" t="s">
        <v>2004</v>
      </c>
      <c r="M276" s="15">
        <v>212.5</v>
      </c>
      <c r="N276" s="14">
        <f t="shared" si="10"/>
        <v>108.37</v>
      </c>
      <c r="O276" s="13">
        <v>20.8</v>
      </c>
      <c r="P276" s="12"/>
    </row>
    <row r="277" spans="2:16" ht="15" customHeight="1" x14ac:dyDescent="0.25">
      <c r="B277" s="18" t="s">
        <v>953</v>
      </c>
      <c r="C277" s="17" t="s">
        <v>1203</v>
      </c>
      <c r="D277" s="28" t="s">
        <v>404</v>
      </c>
      <c r="E277" s="12" t="s">
        <v>580</v>
      </c>
      <c r="F277" s="12" t="s">
        <v>1202</v>
      </c>
      <c r="G277" s="16">
        <v>111</v>
      </c>
      <c r="H277" s="12" t="s">
        <v>437</v>
      </c>
      <c r="I277" s="12" t="s">
        <v>557</v>
      </c>
      <c r="J277" s="12" t="s">
        <v>404</v>
      </c>
      <c r="K277" s="12" t="s">
        <v>1106</v>
      </c>
      <c r="L277" s="12" t="s">
        <v>1201</v>
      </c>
      <c r="M277" s="15">
        <v>212.5</v>
      </c>
      <c r="N277" s="14">
        <f t="shared" si="10"/>
        <v>108.37</v>
      </c>
      <c r="O277" s="13">
        <v>32.304484799999997</v>
      </c>
      <c r="P277" s="12"/>
    </row>
    <row r="278" spans="2:16" ht="15" customHeight="1" x14ac:dyDescent="0.25">
      <c r="B278" s="18" t="s">
        <v>359</v>
      </c>
      <c r="C278" s="17" t="s">
        <v>2090</v>
      </c>
      <c r="D278" s="33" t="s">
        <v>777</v>
      </c>
      <c r="E278" s="33"/>
      <c r="F278" s="17" t="s">
        <v>2089</v>
      </c>
      <c r="G278" s="33">
        <v>94</v>
      </c>
      <c r="H278" s="33" t="s">
        <v>2028</v>
      </c>
      <c r="I278" s="33" t="s">
        <v>466</v>
      </c>
      <c r="J278" s="33" t="s">
        <v>404</v>
      </c>
      <c r="K278" s="33" t="s">
        <v>2027</v>
      </c>
      <c r="L278" s="17" t="s">
        <v>2088</v>
      </c>
      <c r="M278" s="44">
        <v>217</v>
      </c>
      <c r="N278" s="43">
        <v>108.47</v>
      </c>
      <c r="O278" s="34">
        <v>9.81</v>
      </c>
      <c r="P278" s="33"/>
    </row>
    <row r="279" spans="2:16" ht="15" customHeight="1" x14ac:dyDescent="0.25">
      <c r="B279" s="22" t="s">
        <v>359</v>
      </c>
      <c r="C279" s="21" t="s">
        <v>775</v>
      </c>
      <c r="D279" s="19" t="s">
        <v>770</v>
      </c>
      <c r="E279" s="19"/>
      <c r="F279" s="19" t="s">
        <v>517</v>
      </c>
      <c r="G279" s="19">
        <v>99</v>
      </c>
      <c r="H279" s="19" t="s">
        <v>451</v>
      </c>
      <c r="I279" s="19" t="s">
        <v>466</v>
      </c>
      <c r="J279" s="19" t="s">
        <v>404</v>
      </c>
      <c r="K279" s="19" t="s">
        <v>754</v>
      </c>
      <c r="L279" s="19" t="s">
        <v>774</v>
      </c>
      <c r="M279" s="15">
        <v>213</v>
      </c>
      <c r="N279" s="14">
        <f t="shared" ref="N279:N323" si="11">M279-ROUND(M279*$N$7,2)</f>
        <v>108.63</v>
      </c>
      <c r="O279" s="13">
        <v>24.25</v>
      </c>
      <c r="P279" s="19"/>
    </row>
    <row r="280" spans="2:16" ht="15" customHeight="1" x14ac:dyDescent="0.25">
      <c r="B280" s="18" t="s">
        <v>359</v>
      </c>
      <c r="C280" s="17" t="s">
        <v>3203</v>
      </c>
      <c r="D280" s="12" t="s">
        <v>829</v>
      </c>
      <c r="E280" s="12"/>
      <c r="F280" s="12" t="s">
        <v>3063</v>
      </c>
      <c r="G280" s="16">
        <v>87</v>
      </c>
      <c r="H280" s="12" t="s">
        <v>537</v>
      </c>
      <c r="I280" s="12" t="s">
        <v>466</v>
      </c>
      <c r="J280" s="12" t="s">
        <v>404</v>
      </c>
      <c r="K280" s="12" t="s">
        <v>3196</v>
      </c>
      <c r="L280" s="12" t="s">
        <v>3202</v>
      </c>
      <c r="M280" s="15">
        <v>213.5</v>
      </c>
      <c r="N280" s="14">
        <f t="shared" si="11"/>
        <v>108.88</v>
      </c>
      <c r="O280" s="13">
        <v>16.920922449600003</v>
      </c>
      <c r="P280" s="12"/>
    </row>
    <row r="281" spans="2:16" ht="15" customHeight="1" x14ac:dyDescent="0.25">
      <c r="B281" s="18" t="s">
        <v>359</v>
      </c>
      <c r="C281" s="17" t="s">
        <v>818</v>
      </c>
      <c r="D281" s="12" t="s">
        <v>815</v>
      </c>
      <c r="E281" s="12"/>
      <c r="F281" s="12" t="s">
        <v>528</v>
      </c>
      <c r="G281" s="16">
        <v>95</v>
      </c>
      <c r="H281" s="12" t="s">
        <v>451</v>
      </c>
      <c r="I281" s="12" t="s">
        <v>466</v>
      </c>
      <c r="J281" s="12" t="s">
        <v>404</v>
      </c>
      <c r="K281" s="12" t="s">
        <v>754</v>
      </c>
      <c r="L281" s="12" t="s">
        <v>817</v>
      </c>
      <c r="M281" s="15">
        <v>214</v>
      </c>
      <c r="N281" s="14">
        <f t="shared" si="11"/>
        <v>109.14</v>
      </c>
      <c r="O281" s="13">
        <v>20.501935680959999</v>
      </c>
      <c r="P281" s="12"/>
    </row>
    <row r="282" spans="2:16" ht="15" customHeight="1" x14ac:dyDescent="0.25">
      <c r="B282" s="18" t="s">
        <v>359</v>
      </c>
      <c r="C282" s="17" t="s">
        <v>3518</v>
      </c>
      <c r="D282" s="12" t="s">
        <v>2111</v>
      </c>
      <c r="E282" s="12"/>
      <c r="F282" s="12" t="s">
        <v>3517</v>
      </c>
      <c r="G282" s="16">
        <v>107</v>
      </c>
      <c r="H282" s="12" t="s">
        <v>451</v>
      </c>
      <c r="I282" s="12" t="s">
        <v>557</v>
      </c>
      <c r="J282" s="12" t="s">
        <v>404</v>
      </c>
      <c r="K282" s="12" t="s">
        <v>3479</v>
      </c>
      <c r="L282" s="12" t="s">
        <v>3516</v>
      </c>
      <c r="M282" s="15">
        <v>215</v>
      </c>
      <c r="N282" s="14">
        <f t="shared" si="11"/>
        <v>109.65</v>
      </c>
      <c r="O282" s="13">
        <v>29.467167387840004</v>
      </c>
      <c r="P282" s="12"/>
    </row>
    <row r="283" spans="2:16" ht="15" customHeight="1" x14ac:dyDescent="0.25">
      <c r="B283" s="18" t="s">
        <v>359</v>
      </c>
      <c r="C283" s="17" t="s">
        <v>2430</v>
      </c>
      <c r="D283" s="12" t="s">
        <v>2429</v>
      </c>
      <c r="E283" s="12" t="s">
        <v>580</v>
      </c>
      <c r="F283" s="12" t="s">
        <v>1221</v>
      </c>
      <c r="G283" s="16">
        <v>104</v>
      </c>
      <c r="H283" s="12" t="s">
        <v>437</v>
      </c>
      <c r="I283" s="12" t="s">
        <v>466</v>
      </c>
      <c r="J283" s="12" t="s">
        <v>404</v>
      </c>
      <c r="K283" s="12" t="s">
        <v>2426</v>
      </c>
      <c r="L283" s="12" t="s">
        <v>2428</v>
      </c>
      <c r="M283" s="15">
        <v>215</v>
      </c>
      <c r="N283" s="14">
        <f t="shared" si="11"/>
        <v>109.65</v>
      </c>
      <c r="O283" s="13">
        <v>29.541948200000004</v>
      </c>
      <c r="P283" s="12"/>
    </row>
    <row r="284" spans="2:16" ht="15" customHeight="1" x14ac:dyDescent="0.25">
      <c r="B284" s="37" t="s">
        <v>953</v>
      </c>
      <c r="C284" s="36" t="s">
        <v>1304</v>
      </c>
      <c r="D284" s="33" t="s">
        <v>404</v>
      </c>
      <c r="E284" s="33"/>
      <c r="F284" s="12" t="s">
        <v>120</v>
      </c>
      <c r="G284" s="33" t="s">
        <v>418</v>
      </c>
      <c r="H284" s="33" t="s">
        <v>422</v>
      </c>
      <c r="I284" s="33" t="s">
        <v>405</v>
      </c>
      <c r="J284" s="33" t="s">
        <v>404</v>
      </c>
      <c r="K284" s="12" t="s">
        <v>1284</v>
      </c>
      <c r="L284" s="12" t="s">
        <v>1303</v>
      </c>
      <c r="M284" s="15">
        <v>215</v>
      </c>
      <c r="N284" s="14">
        <f t="shared" si="11"/>
        <v>109.65</v>
      </c>
      <c r="O284" s="34">
        <v>41.013000000000005</v>
      </c>
      <c r="P284" s="12"/>
    </row>
    <row r="285" spans="2:16" ht="15" customHeight="1" x14ac:dyDescent="0.25">
      <c r="B285" s="18" t="s">
        <v>359</v>
      </c>
      <c r="C285" s="17" t="s">
        <v>728</v>
      </c>
      <c r="D285" s="12" t="s">
        <v>404</v>
      </c>
      <c r="E285" s="12"/>
      <c r="F285" s="12" t="s">
        <v>686</v>
      </c>
      <c r="G285" s="16">
        <v>91</v>
      </c>
      <c r="H285" s="12" t="s">
        <v>451</v>
      </c>
      <c r="I285" s="12" t="s">
        <v>466</v>
      </c>
      <c r="J285" s="12" t="s">
        <v>404</v>
      </c>
      <c r="K285" s="12" t="s">
        <v>670</v>
      </c>
      <c r="L285" s="12" t="s">
        <v>727</v>
      </c>
      <c r="M285" s="15">
        <v>215</v>
      </c>
      <c r="N285" s="14">
        <f t="shared" si="11"/>
        <v>109.65</v>
      </c>
      <c r="O285" s="13">
        <v>22.471487800000002</v>
      </c>
      <c r="P285" s="12"/>
    </row>
    <row r="286" spans="2:16" ht="15" customHeight="1" x14ac:dyDescent="0.25">
      <c r="B286" s="18" t="s">
        <v>359</v>
      </c>
      <c r="C286" s="17" t="s">
        <v>1813</v>
      </c>
      <c r="D286" s="12" t="s">
        <v>404</v>
      </c>
      <c r="E286" s="12"/>
      <c r="F286" s="12" t="s">
        <v>686</v>
      </c>
      <c r="G286" s="16">
        <v>91</v>
      </c>
      <c r="H286" s="12" t="s">
        <v>756</v>
      </c>
      <c r="I286" s="12" t="s">
        <v>466</v>
      </c>
      <c r="J286" s="12" t="s">
        <v>404</v>
      </c>
      <c r="K286" s="12" t="s">
        <v>1647</v>
      </c>
      <c r="L286" s="12" t="s">
        <v>1812</v>
      </c>
      <c r="M286" s="15">
        <v>215.5</v>
      </c>
      <c r="N286" s="14">
        <f t="shared" si="11"/>
        <v>109.9</v>
      </c>
      <c r="O286" s="13">
        <v>19.497844800000003</v>
      </c>
      <c r="P286" s="30"/>
    </row>
    <row r="287" spans="2:16" ht="15" customHeight="1" x14ac:dyDescent="0.25">
      <c r="B287" s="18" t="s">
        <v>359</v>
      </c>
      <c r="C287" s="17" t="s">
        <v>1780</v>
      </c>
      <c r="D287" s="12" t="s">
        <v>404</v>
      </c>
      <c r="E287" s="12"/>
      <c r="F287" s="12" t="s">
        <v>538</v>
      </c>
      <c r="G287" s="16">
        <v>91</v>
      </c>
      <c r="H287" s="12" t="s">
        <v>756</v>
      </c>
      <c r="I287" s="12" t="s">
        <v>557</v>
      </c>
      <c r="J287" s="12" t="s">
        <v>404</v>
      </c>
      <c r="K287" s="12" t="s">
        <v>1647</v>
      </c>
      <c r="L287" s="12" t="s">
        <v>1779</v>
      </c>
      <c r="M287" s="15">
        <v>215.5</v>
      </c>
      <c r="N287" s="14">
        <f t="shared" si="11"/>
        <v>109.9</v>
      </c>
      <c r="O287" s="13">
        <v>18.725212800000001</v>
      </c>
      <c r="P287" s="12"/>
    </row>
    <row r="288" spans="2:16" ht="15" customHeight="1" x14ac:dyDescent="0.25">
      <c r="B288" s="18" t="s">
        <v>953</v>
      </c>
      <c r="C288" s="17" t="s">
        <v>1533</v>
      </c>
      <c r="D288" s="28" t="s">
        <v>404</v>
      </c>
      <c r="E288" s="12"/>
      <c r="F288" s="12" t="s">
        <v>706</v>
      </c>
      <c r="G288" s="16" t="s">
        <v>1532</v>
      </c>
      <c r="H288" s="12" t="s">
        <v>756</v>
      </c>
      <c r="I288" s="12" t="s">
        <v>466</v>
      </c>
      <c r="J288" s="12" t="s">
        <v>404</v>
      </c>
      <c r="K288" s="12" t="s">
        <v>1482</v>
      </c>
      <c r="L288" s="12" t="s">
        <v>1531</v>
      </c>
      <c r="M288" s="15">
        <v>215.5</v>
      </c>
      <c r="N288" s="14">
        <f t="shared" si="11"/>
        <v>109.9</v>
      </c>
      <c r="O288" s="13">
        <v>21.930047999999999</v>
      </c>
      <c r="P288" s="12"/>
    </row>
    <row r="289" spans="2:16" ht="15" customHeight="1" x14ac:dyDescent="0.25">
      <c r="B289" s="18" t="s">
        <v>953</v>
      </c>
      <c r="C289" s="17" t="s">
        <v>1528</v>
      </c>
      <c r="D289" s="28" t="s">
        <v>404</v>
      </c>
      <c r="E289" s="12"/>
      <c r="F289" s="12" t="s">
        <v>1527</v>
      </c>
      <c r="G289" s="16" t="s">
        <v>1526</v>
      </c>
      <c r="H289" s="12" t="s">
        <v>756</v>
      </c>
      <c r="I289" s="12" t="s">
        <v>557</v>
      </c>
      <c r="J289" s="12" t="s">
        <v>404</v>
      </c>
      <c r="K289" s="12" t="s">
        <v>1482</v>
      </c>
      <c r="L289" s="12" t="s">
        <v>1525</v>
      </c>
      <c r="M289" s="15">
        <v>215.5</v>
      </c>
      <c r="N289" s="14">
        <f t="shared" si="11"/>
        <v>109.9</v>
      </c>
      <c r="O289" s="13">
        <v>20.8377792</v>
      </c>
      <c r="P289" s="12"/>
    </row>
    <row r="290" spans="2:16" ht="15" customHeight="1" x14ac:dyDescent="0.25">
      <c r="B290" s="37" t="s">
        <v>953</v>
      </c>
      <c r="C290" s="36" t="s">
        <v>1300</v>
      </c>
      <c r="D290" s="33" t="s">
        <v>404</v>
      </c>
      <c r="E290" s="33"/>
      <c r="F290" s="12" t="s">
        <v>414</v>
      </c>
      <c r="G290" s="33" t="s">
        <v>413</v>
      </c>
      <c r="H290" s="33" t="s">
        <v>569</v>
      </c>
      <c r="I290" s="33" t="s">
        <v>405</v>
      </c>
      <c r="J290" s="33" t="s">
        <v>404</v>
      </c>
      <c r="K290" s="12" t="s">
        <v>1284</v>
      </c>
      <c r="L290" s="12" t="s">
        <v>1299</v>
      </c>
      <c r="M290" s="15">
        <v>216</v>
      </c>
      <c r="N290" s="14">
        <f t="shared" si="11"/>
        <v>110.16</v>
      </c>
      <c r="O290" s="34">
        <v>45.562003199999999</v>
      </c>
      <c r="P290" s="12"/>
    </row>
    <row r="291" spans="2:16" ht="15" customHeight="1" x14ac:dyDescent="0.25">
      <c r="B291" s="18" t="s">
        <v>953</v>
      </c>
      <c r="C291" s="17" t="s">
        <v>1205</v>
      </c>
      <c r="D291" s="28" t="s">
        <v>404</v>
      </c>
      <c r="E291" s="12"/>
      <c r="F291" s="12" t="s">
        <v>1093</v>
      </c>
      <c r="G291" s="16">
        <v>109</v>
      </c>
      <c r="H291" s="12" t="s">
        <v>451</v>
      </c>
      <c r="I291" s="12" t="s">
        <v>466</v>
      </c>
      <c r="J291" s="12" t="s">
        <v>404</v>
      </c>
      <c r="K291" s="12" t="s">
        <v>1106</v>
      </c>
      <c r="L291" s="12" t="s">
        <v>1204</v>
      </c>
      <c r="M291" s="15">
        <v>216</v>
      </c>
      <c r="N291" s="14">
        <f t="shared" si="11"/>
        <v>110.16</v>
      </c>
      <c r="O291" s="13">
        <v>31.796452800000004</v>
      </c>
      <c r="P291" s="12"/>
    </row>
    <row r="292" spans="2:16" ht="15" customHeight="1" x14ac:dyDescent="0.25">
      <c r="B292" s="18" t="s">
        <v>359</v>
      </c>
      <c r="C292" s="17" t="s">
        <v>2248</v>
      </c>
      <c r="D292" s="12" t="s">
        <v>404</v>
      </c>
      <c r="E292" s="12" t="s">
        <v>580</v>
      </c>
      <c r="F292" s="12" t="s">
        <v>1226</v>
      </c>
      <c r="G292" s="16">
        <v>103</v>
      </c>
      <c r="H292" s="12" t="s">
        <v>569</v>
      </c>
      <c r="I292" s="12" t="s">
        <v>466</v>
      </c>
      <c r="J292" s="12" t="s">
        <v>404</v>
      </c>
      <c r="K292" s="12" t="s">
        <v>2168</v>
      </c>
      <c r="L292" s="12" t="s">
        <v>2247</v>
      </c>
      <c r="M292" s="15">
        <v>216.5</v>
      </c>
      <c r="N292" s="14">
        <f t="shared" si="11"/>
        <v>110.41</v>
      </c>
      <c r="O292" s="13">
        <v>30.09</v>
      </c>
      <c r="P292" s="12"/>
    </row>
    <row r="293" spans="2:16" ht="15" customHeight="1" x14ac:dyDescent="0.25">
      <c r="B293" s="18" t="s">
        <v>359</v>
      </c>
      <c r="C293" s="17" t="s">
        <v>2324</v>
      </c>
      <c r="D293" s="12" t="s">
        <v>2156</v>
      </c>
      <c r="E293" s="12"/>
      <c r="F293" s="12" t="s">
        <v>1229</v>
      </c>
      <c r="G293" s="16">
        <v>100</v>
      </c>
      <c r="H293" s="12" t="s">
        <v>451</v>
      </c>
      <c r="I293" s="12" t="s">
        <v>466</v>
      </c>
      <c r="J293" s="12" t="s">
        <v>404</v>
      </c>
      <c r="K293" s="12" t="s">
        <v>2258</v>
      </c>
      <c r="L293" s="12" t="s">
        <v>2323</v>
      </c>
      <c r="M293" s="15">
        <v>217</v>
      </c>
      <c r="N293" s="14">
        <f t="shared" si="11"/>
        <v>110.67</v>
      </c>
      <c r="O293" s="13">
        <v>23.58</v>
      </c>
      <c r="P293" s="12"/>
    </row>
    <row r="294" spans="2:16" ht="15" customHeight="1" x14ac:dyDescent="0.25">
      <c r="B294" s="18" t="s">
        <v>953</v>
      </c>
      <c r="C294" s="17" t="s">
        <v>1190</v>
      </c>
      <c r="D294" s="28" t="s">
        <v>404</v>
      </c>
      <c r="E294" s="12"/>
      <c r="F294" s="12" t="s">
        <v>610</v>
      </c>
      <c r="G294" s="16">
        <v>107</v>
      </c>
      <c r="H294" s="12" t="s">
        <v>437</v>
      </c>
      <c r="I294" s="12" t="s">
        <v>466</v>
      </c>
      <c r="J294" s="12" t="s">
        <v>404</v>
      </c>
      <c r="K294" s="12" t="s">
        <v>1106</v>
      </c>
      <c r="L294" s="12" t="s">
        <v>1189</v>
      </c>
      <c r="M294" s="15">
        <v>217</v>
      </c>
      <c r="N294" s="14">
        <f t="shared" si="11"/>
        <v>110.67</v>
      </c>
      <c r="O294" s="13">
        <v>32.539449599999998</v>
      </c>
      <c r="P294" s="12"/>
    </row>
    <row r="295" spans="2:16" ht="15" customHeight="1" x14ac:dyDescent="0.25">
      <c r="B295" s="18" t="s">
        <v>953</v>
      </c>
      <c r="C295" s="17" t="s">
        <v>3260</v>
      </c>
      <c r="D295" s="28"/>
      <c r="E295" s="12"/>
      <c r="F295" s="12" t="s">
        <v>473</v>
      </c>
      <c r="G295" s="16">
        <v>107</v>
      </c>
      <c r="H295" s="12" t="s">
        <v>437</v>
      </c>
      <c r="I295" s="12" t="s">
        <v>557</v>
      </c>
      <c r="J295" s="12" t="s">
        <v>404</v>
      </c>
      <c r="K295" s="12" t="s">
        <v>3242</v>
      </c>
      <c r="L295" s="12" t="s">
        <v>3259</v>
      </c>
      <c r="M295" s="15">
        <v>217.5</v>
      </c>
      <c r="N295" s="14">
        <f t="shared" si="11"/>
        <v>110.92</v>
      </c>
      <c r="O295" s="13">
        <v>31.47</v>
      </c>
      <c r="P295" s="12"/>
    </row>
    <row r="296" spans="2:16" ht="15" customHeight="1" x14ac:dyDescent="0.25">
      <c r="B296" s="18" t="s">
        <v>359</v>
      </c>
      <c r="C296" s="17" t="s">
        <v>2216</v>
      </c>
      <c r="D296" s="12" t="s">
        <v>404</v>
      </c>
      <c r="E296" s="12" t="s">
        <v>580</v>
      </c>
      <c r="F296" s="12" t="s">
        <v>1229</v>
      </c>
      <c r="G296" s="16">
        <v>100</v>
      </c>
      <c r="H296" s="12" t="s">
        <v>569</v>
      </c>
      <c r="I296" s="12" t="s">
        <v>466</v>
      </c>
      <c r="J296" s="12" t="s">
        <v>404</v>
      </c>
      <c r="K296" s="12" t="s">
        <v>2168</v>
      </c>
      <c r="L296" s="12" t="s">
        <v>2215</v>
      </c>
      <c r="M296" s="15">
        <v>217.5</v>
      </c>
      <c r="N296" s="14">
        <f t="shared" si="11"/>
        <v>110.92</v>
      </c>
      <c r="O296" s="13">
        <v>26.46</v>
      </c>
      <c r="P296" s="12"/>
    </row>
    <row r="297" spans="2:16" ht="15" customHeight="1" x14ac:dyDescent="0.25">
      <c r="B297" s="18" t="s">
        <v>953</v>
      </c>
      <c r="C297" s="17" t="s">
        <v>1361</v>
      </c>
      <c r="D297" s="28" t="s">
        <v>404</v>
      </c>
      <c r="E297" s="12" t="s">
        <v>580</v>
      </c>
      <c r="F297" s="12" t="s">
        <v>1360</v>
      </c>
      <c r="G297" s="16" t="s">
        <v>1359</v>
      </c>
      <c r="H297" s="12" t="s">
        <v>569</v>
      </c>
      <c r="I297" s="12" t="s">
        <v>436</v>
      </c>
      <c r="J297" s="12" t="s">
        <v>404</v>
      </c>
      <c r="K297" s="12" t="s">
        <v>1308</v>
      </c>
      <c r="L297" s="12" t="s">
        <v>1358</v>
      </c>
      <c r="M297" s="15">
        <v>217.5</v>
      </c>
      <c r="N297" s="14">
        <f t="shared" si="11"/>
        <v>110.92</v>
      </c>
      <c r="O297" s="13">
        <v>33.704276424000007</v>
      </c>
      <c r="P297" s="12"/>
    </row>
    <row r="298" spans="2:16" ht="15" customHeight="1" x14ac:dyDescent="0.25">
      <c r="B298" s="18" t="s">
        <v>953</v>
      </c>
      <c r="C298" s="17" t="s">
        <v>1200</v>
      </c>
      <c r="D298" s="28" t="s">
        <v>404</v>
      </c>
      <c r="E298" s="12" t="s">
        <v>580</v>
      </c>
      <c r="F298" s="12" t="s">
        <v>607</v>
      </c>
      <c r="G298" s="16">
        <v>110</v>
      </c>
      <c r="H298" s="12" t="s">
        <v>437</v>
      </c>
      <c r="I298" s="12" t="s">
        <v>466</v>
      </c>
      <c r="J298" s="12" t="s">
        <v>404</v>
      </c>
      <c r="K298" s="12" t="s">
        <v>1106</v>
      </c>
      <c r="L298" s="12" t="s">
        <v>1199</v>
      </c>
      <c r="M298" s="15">
        <v>217.5</v>
      </c>
      <c r="N298" s="14">
        <f t="shared" si="11"/>
        <v>110.92</v>
      </c>
      <c r="O298" s="13">
        <v>36.777283199999992</v>
      </c>
      <c r="P298" s="12"/>
    </row>
    <row r="299" spans="2:16" ht="15" customHeight="1" x14ac:dyDescent="0.25">
      <c r="B299" s="18" t="s">
        <v>359</v>
      </c>
      <c r="C299" s="25" t="s">
        <v>1997</v>
      </c>
      <c r="D299" s="25" t="s">
        <v>404</v>
      </c>
      <c r="E299" s="19"/>
      <c r="F299" s="12" t="s">
        <v>538</v>
      </c>
      <c r="G299" s="42">
        <v>91</v>
      </c>
      <c r="H299" s="19" t="s">
        <v>756</v>
      </c>
      <c r="I299" s="19" t="s">
        <v>557</v>
      </c>
      <c r="J299" s="25" t="s">
        <v>404</v>
      </c>
      <c r="K299" s="19" t="s">
        <v>1821</v>
      </c>
      <c r="L299" s="19" t="s">
        <v>1996</v>
      </c>
      <c r="M299" s="15">
        <v>218</v>
      </c>
      <c r="N299" s="14">
        <f t="shared" si="11"/>
        <v>111.18</v>
      </c>
      <c r="O299" s="13">
        <v>20.6</v>
      </c>
      <c r="P299" s="13"/>
    </row>
    <row r="300" spans="2:16" ht="15" customHeight="1" x14ac:dyDescent="0.25">
      <c r="B300" s="18" t="s">
        <v>953</v>
      </c>
      <c r="C300" s="17" t="s">
        <v>1522</v>
      </c>
      <c r="D300" s="28" t="s">
        <v>404</v>
      </c>
      <c r="E300" s="12"/>
      <c r="F300" s="12" t="s">
        <v>691</v>
      </c>
      <c r="G300" s="16" t="s">
        <v>1502</v>
      </c>
      <c r="H300" s="12" t="s">
        <v>756</v>
      </c>
      <c r="I300" s="12" t="s">
        <v>466</v>
      </c>
      <c r="J300" s="12" t="s">
        <v>404</v>
      </c>
      <c r="K300" s="12" t="s">
        <v>1482</v>
      </c>
      <c r="L300" s="12" t="s">
        <v>1521</v>
      </c>
      <c r="M300" s="15">
        <v>218</v>
      </c>
      <c r="N300" s="14">
        <f t="shared" si="11"/>
        <v>111.18</v>
      </c>
      <c r="O300" s="13">
        <v>23.009615999999998</v>
      </c>
      <c r="P300" s="12"/>
    </row>
    <row r="301" spans="2:16" ht="15" customHeight="1" x14ac:dyDescent="0.25">
      <c r="B301" s="18" t="s">
        <v>359</v>
      </c>
      <c r="C301" s="17" t="s">
        <v>2878</v>
      </c>
      <c r="D301" s="12"/>
      <c r="E301" s="12"/>
      <c r="F301" s="12" t="s">
        <v>686</v>
      </c>
      <c r="G301" s="16">
        <v>94</v>
      </c>
      <c r="H301" s="12" t="s">
        <v>756</v>
      </c>
      <c r="I301" s="12" t="s">
        <v>557</v>
      </c>
      <c r="J301" s="12" t="s">
        <v>404</v>
      </c>
      <c r="K301" s="12" t="s">
        <v>2837</v>
      </c>
      <c r="L301" s="12" t="s">
        <v>2877</v>
      </c>
      <c r="M301" s="15">
        <v>218.5</v>
      </c>
      <c r="N301" s="14">
        <f t="shared" si="11"/>
        <v>111.43</v>
      </c>
      <c r="O301" s="13">
        <v>22.4</v>
      </c>
      <c r="P301" s="12"/>
    </row>
    <row r="302" spans="2:16" ht="15" customHeight="1" x14ac:dyDescent="0.25">
      <c r="B302" s="18" t="s">
        <v>953</v>
      </c>
      <c r="C302" s="17" t="s">
        <v>1266</v>
      </c>
      <c r="D302" s="28" t="s">
        <v>1263</v>
      </c>
      <c r="E302" s="12"/>
      <c r="F302" s="12" t="s">
        <v>607</v>
      </c>
      <c r="G302" s="16">
        <v>108</v>
      </c>
      <c r="H302" s="12" t="s">
        <v>569</v>
      </c>
      <c r="I302" s="12" t="s">
        <v>466</v>
      </c>
      <c r="J302" s="12" t="s">
        <v>404</v>
      </c>
      <c r="K302" s="12" t="s">
        <v>1251</v>
      </c>
      <c r="L302" s="12" t="s">
        <v>1265</v>
      </c>
      <c r="M302" s="15">
        <v>218.5</v>
      </c>
      <c r="N302" s="14">
        <f t="shared" si="11"/>
        <v>111.43</v>
      </c>
      <c r="O302" s="13">
        <v>30.864722000000004</v>
      </c>
      <c r="P302" s="12"/>
    </row>
    <row r="303" spans="2:16" ht="15" customHeight="1" x14ac:dyDescent="0.25">
      <c r="B303" s="18" t="s">
        <v>953</v>
      </c>
      <c r="C303" s="17" t="s">
        <v>1264</v>
      </c>
      <c r="D303" s="28" t="s">
        <v>1263</v>
      </c>
      <c r="E303" s="12"/>
      <c r="F303" s="12" t="s">
        <v>607</v>
      </c>
      <c r="G303" s="16">
        <v>108</v>
      </c>
      <c r="H303" s="12" t="s">
        <v>437</v>
      </c>
      <c r="I303" s="12" t="s">
        <v>466</v>
      </c>
      <c r="J303" s="12" t="s">
        <v>404</v>
      </c>
      <c r="K303" s="12" t="s">
        <v>1251</v>
      </c>
      <c r="L303" s="12" t="s">
        <v>1262</v>
      </c>
      <c r="M303" s="15">
        <v>218.5</v>
      </c>
      <c r="N303" s="14">
        <f t="shared" si="11"/>
        <v>111.43</v>
      </c>
      <c r="O303" s="13">
        <v>31.570906839359999</v>
      </c>
      <c r="P303" s="12"/>
    </row>
    <row r="304" spans="2:16" ht="15" customHeight="1" x14ac:dyDescent="0.25">
      <c r="B304" s="18" t="s">
        <v>953</v>
      </c>
      <c r="C304" s="17" t="s">
        <v>1094</v>
      </c>
      <c r="D304" s="28" t="s">
        <v>404</v>
      </c>
      <c r="E304" s="12"/>
      <c r="F304" s="12" t="s">
        <v>1093</v>
      </c>
      <c r="G304" s="16">
        <v>109</v>
      </c>
      <c r="H304" s="12" t="s">
        <v>451</v>
      </c>
      <c r="I304" s="12" t="s">
        <v>466</v>
      </c>
      <c r="J304" s="12" t="s">
        <v>404</v>
      </c>
      <c r="K304" s="12" t="s">
        <v>1060</v>
      </c>
      <c r="L304" s="12" t="s">
        <v>1092</v>
      </c>
      <c r="M304" s="15">
        <v>218.5</v>
      </c>
      <c r="N304" s="14">
        <f t="shared" si="11"/>
        <v>111.43</v>
      </c>
      <c r="O304" s="13">
        <v>30.182523458880002</v>
      </c>
      <c r="P304" s="12"/>
    </row>
    <row r="305" spans="2:16" ht="15" customHeight="1" x14ac:dyDescent="0.25">
      <c r="B305" s="18" t="s">
        <v>953</v>
      </c>
      <c r="C305" s="17" t="s">
        <v>3378</v>
      </c>
      <c r="D305" s="28" t="s">
        <v>404</v>
      </c>
      <c r="E305" s="12"/>
      <c r="F305" s="12" t="s">
        <v>484</v>
      </c>
      <c r="G305" s="16">
        <v>100</v>
      </c>
      <c r="H305" s="12" t="s">
        <v>451</v>
      </c>
      <c r="I305" s="12" t="s">
        <v>466</v>
      </c>
      <c r="J305" s="12" t="s">
        <v>404</v>
      </c>
      <c r="K305" s="12" t="s">
        <v>3242</v>
      </c>
      <c r="L305" s="12" t="s">
        <v>3377</v>
      </c>
      <c r="M305" s="15">
        <v>219.5</v>
      </c>
      <c r="N305" s="14">
        <f t="shared" si="11"/>
        <v>111.94</v>
      </c>
      <c r="O305" s="13">
        <v>23.911372799999999</v>
      </c>
      <c r="P305" s="12"/>
    </row>
    <row r="306" spans="2:16" ht="15" customHeight="1" x14ac:dyDescent="0.25">
      <c r="B306" s="18" t="s">
        <v>359</v>
      </c>
      <c r="C306" s="17" t="s">
        <v>1993</v>
      </c>
      <c r="D306" s="12" t="s">
        <v>404</v>
      </c>
      <c r="E306" s="12"/>
      <c r="F306" s="12" t="s">
        <v>534</v>
      </c>
      <c r="G306" s="16">
        <v>94</v>
      </c>
      <c r="H306" s="12" t="s">
        <v>756</v>
      </c>
      <c r="I306" s="12" t="s">
        <v>466</v>
      </c>
      <c r="J306" s="12" t="s">
        <v>404</v>
      </c>
      <c r="K306" s="12" t="s">
        <v>1821</v>
      </c>
      <c r="L306" s="12" t="s">
        <v>1992</v>
      </c>
      <c r="M306" s="15">
        <v>219.5</v>
      </c>
      <c r="N306" s="14">
        <f t="shared" si="11"/>
        <v>111.94</v>
      </c>
      <c r="O306" s="13">
        <v>21.1</v>
      </c>
      <c r="P306" s="12"/>
    </row>
    <row r="307" spans="2:16" ht="15" customHeight="1" x14ac:dyDescent="0.25">
      <c r="B307" s="18" t="s">
        <v>953</v>
      </c>
      <c r="C307" s="17" t="s">
        <v>1188</v>
      </c>
      <c r="D307" s="28" t="s">
        <v>404</v>
      </c>
      <c r="E307" s="12" t="s">
        <v>580</v>
      </c>
      <c r="F307" s="12" t="s">
        <v>610</v>
      </c>
      <c r="G307" s="16">
        <v>107</v>
      </c>
      <c r="H307" s="12" t="s">
        <v>437</v>
      </c>
      <c r="I307" s="12" t="s">
        <v>466</v>
      </c>
      <c r="J307" s="12" t="s">
        <v>404</v>
      </c>
      <c r="K307" s="12" t="s">
        <v>1106</v>
      </c>
      <c r="L307" s="12" t="s">
        <v>1187</v>
      </c>
      <c r="M307" s="15">
        <v>219.5</v>
      </c>
      <c r="N307" s="14">
        <f t="shared" si="11"/>
        <v>111.94</v>
      </c>
      <c r="O307" s="13">
        <v>33.146971200000003</v>
      </c>
      <c r="P307" s="12"/>
    </row>
    <row r="308" spans="2:16" ht="15" customHeight="1" x14ac:dyDescent="0.25">
      <c r="B308" s="18" t="s">
        <v>953</v>
      </c>
      <c r="C308" s="17" t="s">
        <v>3245</v>
      </c>
      <c r="D308" s="12" t="s">
        <v>1822</v>
      </c>
      <c r="E308" s="12"/>
      <c r="F308" s="12" t="s">
        <v>473</v>
      </c>
      <c r="G308" s="16">
        <v>107</v>
      </c>
      <c r="H308" s="12" t="s">
        <v>537</v>
      </c>
      <c r="I308" s="12" t="s">
        <v>557</v>
      </c>
      <c r="J308" s="12" t="s">
        <v>404</v>
      </c>
      <c r="K308" s="12" t="s">
        <v>3242</v>
      </c>
      <c r="L308" s="12" t="s">
        <v>3244</v>
      </c>
      <c r="M308" s="15">
        <v>220</v>
      </c>
      <c r="N308" s="14">
        <f t="shared" si="11"/>
        <v>112.2</v>
      </c>
      <c r="O308" s="13">
        <v>30.2</v>
      </c>
      <c r="P308" s="12"/>
    </row>
    <row r="309" spans="2:16" ht="15" customHeight="1" x14ac:dyDescent="0.25">
      <c r="B309" s="18" t="s">
        <v>359</v>
      </c>
      <c r="C309" s="17" t="s">
        <v>3059</v>
      </c>
      <c r="D309" s="12" t="s">
        <v>2429</v>
      </c>
      <c r="E309" s="12"/>
      <c r="F309" s="12" t="s">
        <v>734</v>
      </c>
      <c r="G309" s="16">
        <v>93</v>
      </c>
      <c r="H309" s="12" t="s">
        <v>451</v>
      </c>
      <c r="I309" s="12" t="s">
        <v>466</v>
      </c>
      <c r="J309" s="12" t="s">
        <v>404</v>
      </c>
      <c r="K309" s="12" t="s">
        <v>2946</v>
      </c>
      <c r="L309" s="12" t="s">
        <v>3058</v>
      </c>
      <c r="M309" s="15">
        <v>220</v>
      </c>
      <c r="N309" s="14">
        <f t="shared" si="11"/>
        <v>112.2</v>
      </c>
      <c r="O309" s="13">
        <v>20.502993900000003</v>
      </c>
      <c r="P309" s="12"/>
    </row>
    <row r="310" spans="2:16" ht="15" customHeight="1" x14ac:dyDescent="0.25">
      <c r="B310" s="18" t="s">
        <v>359</v>
      </c>
      <c r="C310" s="17" t="s">
        <v>2981</v>
      </c>
      <c r="D310" s="12" t="s">
        <v>457</v>
      </c>
      <c r="E310" s="12"/>
      <c r="F310" s="12" t="s">
        <v>734</v>
      </c>
      <c r="G310" s="16">
        <v>97</v>
      </c>
      <c r="H310" s="12" t="s">
        <v>451</v>
      </c>
      <c r="I310" s="12" t="s">
        <v>557</v>
      </c>
      <c r="J310" s="12" t="s">
        <v>404</v>
      </c>
      <c r="K310" s="12" t="s">
        <v>2946</v>
      </c>
      <c r="L310" s="12" t="s">
        <v>2980</v>
      </c>
      <c r="M310" s="15">
        <v>220</v>
      </c>
      <c r="N310" s="14">
        <f t="shared" si="11"/>
        <v>112.2</v>
      </c>
      <c r="O310" s="13">
        <v>22.86</v>
      </c>
      <c r="P310" s="12"/>
    </row>
    <row r="311" spans="2:16" ht="15" customHeight="1" x14ac:dyDescent="0.25">
      <c r="B311" s="18" t="s">
        <v>953</v>
      </c>
      <c r="C311" s="17" t="s">
        <v>1368</v>
      </c>
      <c r="D311" s="28" t="s">
        <v>404</v>
      </c>
      <c r="E311" s="12" t="s">
        <v>580</v>
      </c>
      <c r="F311" s="12" t="s">
        <v>1367</v>
      </c>
      <c r="G311" s="16">
        <v>104</v>
      </c>
      <c r="H311" s="12" t="s">
        <v>569</v>
      </c>
      <c r="I311" s="12" t="s">
        <v>436</v>
      </c>
      <c r="J311" s="12" t="s">
        <v>404</v>
      </c>
      <c r="K311" s="12" t="s">
        <v>1308</v>
      </c>
      <c r="L311" s="12" t="s">
        <v>1366</v>
      </c>
      <c r="M311" s="15">
        <v>220</v>
      </c>
      <c r="N311" s="14">
        <f t="shared" si="11"/>
        <v>112.2</v>
      </c>
      <c r="O311" s="13">
        <v>37.919515600000004</v>
      </c>
      <c r="P311" s="12"/>
    </row>
    <row r="312" spans="2:16" ht="15" customHeight="1" x14ac:dyDescent="0.25">
      <c r="B312" s="18" t="s">
        <v>953</v>
      </c>
      <c r="C312" s="17" t="s">
        <v>1196</v>
      </c>
      <c r="D312" s="28" t="s">
        <v>404</v>
      </c>
      <c r="E312" s="12" t="s">
        <v>580</v>
      </c>
      <c r="F312" s="12" t="s">
        <v>598</v>
      </c>
      <c r="G312" s="16">
        <v>115</v>
      </c>
      <c r="H312" s="12" t="s">
        <v>569</v>
      </c>
      <c r="I312" s="12" t="s">
        <v>466</v>
      </c>
      <c r="J312" s="12" t="s">
        <v>404</v>
      </c>
      <c r="K312" s="12" t="s">
        <v>1106</v>
      </c>
      <c r="L312" s="12" t="s">
        <v>1195</v>
      </c>
      <c r="M312" s="15">
        <v>220</v>
      </c>
      <c r="N312" s="14">
        <f t="shared" si="11"/>
        <v>112.2</v>
      </c>
      <c r="O312" s="13">
        <v>40.178980799999998</v>
      </c>
      <c r="P312" s="12"/>
    </row>
    <row r="313" spans="2:16" ht="15" customHeight="1" x14ac:dyDescent="0.25">
      <c r="B313" s="18" t="s">
        <v>359</v>
      </c>
      <c r="C313" s="17" t="s">
        <v>499</v>
      </c>
      <c r="D313" s="12" t="s">
        <v>404</v>
      </c>
      <c r="E313" s="12"/>
      <c r="F313" s="12" t="s">
        <v>496</v>
      </c>
      <c r="G313" s="16">
        <v>99</v>
      </c>
      <c r="H313" s="12" t="s">
        <v>437</v>
      </c>
      <c r="I313" s="12" t="s">
        <v>466</v>
      </c>
      <c r="J313" s="12" t="s">
        <v>404</v>
      </c>
      <c r="K313" s="12" t="s">
        <v>465</v>
      </c>
      <c r="L313" s="12" t="s">
        <v>498</v>
      </c>
      <c r="M313" s="15">
        <v>220</v>
      </c>
      <c r="N313" s="14">
        <f t="shared" si="11"/>
        <v>112.2</v>
      </c>
      <c r="O313" s="13">
        <v>24.471060000000001</v>
      </c>
      <c r="P313" s="12"/>
    </row>
    <row r="314" spans="2:16" ht="15" customHeight="1" x14ac:dyDescent="0.25">
      <c r="B314" s="18" t="s">
        <v>359</v>
      </c>
      <c r="C314" s="17" t="s">
        <v>488</v>
      </c>
      <c r="D314" s="12" t="s">
        <v>404</v>
      </c>
      <c r="E314" s="12"/>
      <c r="F314" s="12" t="s">
        <v>487</v>
      </c>
      <c r="G314" s="16">
        <v>99</v>
      </c>
      <c r="H314" s="12" t="s">
        <v>437</v>
      </c>
      <c r="I314" s="12" t="s">
        <v>466</v>
      </c>
      <c r="J314" s="12" t="s">
        <v>404</v>
      </c>
      <c r="K314" s="12" t="s">
        <v>465</v>
      </c>
      <c r="L314" s="12" t="s">
        <v>486</v>
      </c>
      <c r="M314" s="15">
        <v>220</v>
      </c>
      <c r="N314" s="14">
        <f t="shared" si="11"/>
        <v>112.2</v>
      </c>
      <c r="O314" s="13">
        <v>26.014280000000003</v>
      </c>
      <c r="P314" s="12"/>
    </row>
    <row r="315" spans="2:16" ht="15" customHeight="1" x14ac:dyDescent="0.25">
      <c r="B315" s="18" t="s">
        <v>953</v>
      </c>
      <c r="C315" s="17" t="s">
        <v>3370</v>
      </c>
      <c r="D315" s="28" t="s">
        <v>404</v>
      </c>
      <c r="E315" s="12"/>
      <c r="F315" s="12" t="s">
        <v>1173</v>
      </c>
      <c r="G315" s="16">
        <v>106</v>
      </c>
      <c r="H315" s="12" t="s">
        <v>437</v>
      </c>
      <c r="I315" s="12" t="s">
        <v>466</v>
      </c>
      <c r="J315" s="12" t="s">
        <v>404</v>
      </c>
      <c r="K315" s="12" t="s">
        <v>3242</v>
      </c>
      <c r="L315" s="12" t="s">
        <v>3369</v>
      </c>
      <c r="M315" s="15">
        <v>220.5</v>
      </c>
      <c r="N315" s="14">
        <f t="shared" si="11"/>
        <v>112.45</v>
      </c>
      <c r="O315" s="13">
        <v>28.017964800000001</v>
      </c>
      <c r="P315" s="12"/>
    </row>
    <row r="316" spans="2:16" ht="15" customHeight="1" x14ac:dyDescent="0.25">
      <c r="B316" s="18" t="s">
        <v>953</v>
      </c>
      <c r="C316" s="17" t="s">
        <v>1395</v>
      </c>
      <c r="D316" s="28" t="s">
        <v>404</v>
      </c>
      <c r="E316" s="12" t="s">
        <v>580</v>
      </c>
      <c r="F316" s="12" t="s">
        <v>1216</v>
      </c>
      <c r="G316" s="16">
        <v>107</v>
      </c>
      <c r="H316" s="12" t="s">
        <v>437</v>
      </c>
      <c r="I316" s="12" t="s">
        <v>466</v>
      </c>
      <c r="J316" s="12" t="s">
        <v>404</v>
      </c>
      <c r="K316" s="12" t="s">
        <v>1308</v>
      </c>
      <c r="L316" s="12" t="s">
        <v>1394</v>
      </c>
      <c r="M316" s="15">
        <v>220.5</v>
      </c>
      <c r="N316" s="14">
        <f t="shared" si="11"/>
        <v>112.45</v>
      </c>
      <c r="O316" s="13">
        <v>37.515678200000004</v>
      </c>
      <c r="P316" s="12"/>
    </row>
    <row r="317" spans="2:16" ht="15" customHeight="1" x14ac:dyDescent="0.25">
      <c r="B317" s="18" t="s">
        <v>359</v>
      </c>
      <c r="C317" s="17" t="s">
        <v>732</v>
      </c>
      <c r="D317" s="12" t="s">
        <v>404</v>
      </c>
      <c r="E317" s="12"/>
      <c r="F317" s="12" t="s">
        <v>534</v>
      </c>
      <c r="G317" s="16">
        <v>94</v>
      </c>
      <c r="H317" s="12" t="s">
        <v>537</v>
      </c>
      <c r="I317" s="12" t="s">
        <v>466</v>
      </c>
      <c r="J317" s="12" t="s">
        <v>404</v>
      </c>
      <c r="K317" s="12" t="s">
        <v>670</v>
      </c>
      <c r="L317" s="12" t="s">
        <v>731</v>
      </c>
      <c r="M317" s="15">
        <v>220.5</v>
      </c>
      <c r="N317" s="14">
        <f t="shared" si="11"/>
        <v>112.45</v>
      </c>
      <c r="O317" s="13">
        <v>23.282780600000002</v>
      </c>
      <c r="P317" s="12"/>
    </row>
    <row r="318" spans="2:16" ht="15" customHeight="1" x14ac:dyDescent="0.25">
      <c r="B318" s="18" t="s">
        <v>359</v>
      </c>
      <c r="C318" s="17" t="s">
        <v>2003</v>
      </c>
      <c r="D318" s="12" t="s">
        <v>404</v>
      </c>
      <c r="E318" s="12"/>
      <c r="F318" s="12" t="s">
        <v>1582</v>
      </c>
      <c r="G318" s="16">
        <v>95</v>
      </c>
      <c r="H318" s="12" t="s">
        <v>756</v>
      </c>
      <c r="I318" s="12" t="s">
        <v>466</v>
      </c>
      <c r="J318" s="12" t="s">
        <v>404</v>
      </c>
      <c r="K318" s="12" t="s">
        <v>1821</v>
      </c>
      <c r="L318" s="12" t="s">
        <v>2002</v>
      </c>
      <c r="M318" s="15">
        <v>221</v>
      </c>
      <c r="N318" s="14">
        <f t="shared" si="11"/>
        <v>112.71</v>
      </c>
      <c r="O318" s="13">
        <v>21.7</v>
      </c>
      <c r="P318" s="12"/>
    </row>
    <row r="319" spans="2:16" ht="15" customHeight="1" x14ac:dyDescent="0.25">
      <c r="B319" s="18" t="s">
        <v>953</v>
      </c>
      <c r="C319" s="17" t="s">
        <v>1198</v>
      </c>
      <c r="D319" s="28" t="s">
        <v>404</v>
      </c>
      <c r="E319" s="12"/>
      <c r="F319" s="12" t="s">
        <v>598</v>
      </c>
      <c r="G319" s="16">
        <v>115</v>
      </c>
      <c r="H319" s="12" t="s">
        <v>569</v>
      </c>
      <c r="I319" s="12" t="s">
        <v>466</v>
      </c>
      <c r="J319" s="12" t="s">
        <v>404</v>
      </c>
      <c r="K319" s="12" t="s">
        <v>1106</v>
      </c>
      <c r="L319" s="12" t="s">
        <v>1197</v>
      </c>
      <c r="M319" s="15">
        <v>221</v>
      </c>
      <c r="N319" s="14">
        <f t="shared" si="11"/>
        <v>112.71</v>
      </c>
      <c r="O319" s="13">
        <v>39.126931200000001</v>
      </c>
      <c r="P319" s="12"/>
    </row>
    <row r="320" spans="2:16" ht="15" customHeight="1" x14ac:dyDescent="0.25">
      <c r="B320" s="18" t="s">
        <v>359</v>
      </c>
      <c r="C320" s="17" t="s">
        <v>3116</v>
      </c>
      <c r="D320" s="12" t="s">
        <v>829</v>
      </c>
      <c r="E320" s="12"/>
      <c r="F320" s="12" t="s">
        <v>3063</v>
      </c>
      <c r="G320" s="16">
        <v>87</v>
      </c>
      <c r="H320" s="12" t="s">
        <v>537</v>
      </c>
      <c r="I320" s="12" t="s">
        <v>466</v>
      </c>
      <c r="J320" s="12" t="s">
        <v>826</v>
      </c>
      <c r="K320" s="12" t="s">
        <v>2946</v>
      </c>
      <c r="L320" s="12" t="s">
        <v>3115</v>
      </c>
      <c r="M320" s="15">
        <v>221.5</v>
      </c>
      <c r="N320" s="14">
        <f t="shared" si="11"/>
        <v>112.96</v>
      </c>
      <c r="O320" s="13">
        <v>21.733702643520004</v>
      </c>
      <c r="P320" s="12"/>
    </row>
    <row r="321" spans="2:16" ht="15" customHeight="1" x14ac:dyDescent="0.25">
      <c r="B321" s="18" t="s">
        <v>359</v>
      </c>
      <c r="C321" s="25" t="s">
        <v>2412</v>
      </c>
      <c r="D321" s="19" t="s">
        <v>820</v>
      </c>
      <c r="E321" s="19"/>
      <c r="F321" s="19" t="s">
        <v>490</v>
      </c>
      <c r="G321" s="19">
        <v>102</v>
      </c>
      <c r="H321" s="19" t="s">
        <v>437</v>
      </c>
      <c r="I321" s="19" t="s">
        <v>466</v>
      </c>
      <c r="J321" s="19" t="s">
        <v>404</v>
      </c>
      <c r="K321" s="19" t="s">
        <v>2399</v>
      </c>
      <c r="L321" s="19" t="s">
        <v>2411</v>
      </c>
      <c r="M321" s="20">
        <v>221.5</v>
      </c>
      <c r="N321" s="14">
        <f t="shared" si="11"/>
        <v>112.96</v>
      </c>
      <c r="O321" s="13">
        <v>25.26</v>
      </c>
      <c r="P321" s="19"/>
    </row>
    <row r="322" spans="2:16" ht="15" customHeight="1" x14ac:dyDescent="0.25">
      <c r="B322" s="18" t="s">
        <v>953</v>
      </c>
      <c r="C322" s="17" t="s">
        <v>1258</v>
      </c>
      <c r="D322" s="28" t="s">
        <v>404</v>
      </c>
      <c r="E322" s="12"/>
      <c r="F322" s="12" t="s">
        <v>467</v>
      </c>
      <c r="G322" s="16">
        <v>108</v>
      </c>
      <c r="H322" s="12" t="s">
        <v>451</v>
      </c>
      <c r="I322" s="12" t="s">
        <v>557</v>
      </c>
      <c r="J322" s="12" t="s">
        <v>404</v>
      </c>
      <c r="K322" s="12" t="s">
        <v>1251</v>
      </c>
      <c r="L322" s="12" t="s">
        <v>1257</v>
      </c>
      <c r="M322" s="15">
        <v>221.5</v>
      </c>
      <c r="N322" s="14">
        <f t="shared" si="11"/>
        <v>112.96</v>
      </c>
      <c r="O322" s="13">
        <v>30.724331607360003</v>
      </c>
      <c r="P322" s="12"/>
    </row>
    <row r="323" spans="2:16" ht="15" customHeight="1" x14ac:dyDescent="0.25">
      <c r="B323" s="18" t="s">
        <v>359</v>
      </c>
      <c r="C323" s="17" t="s">
        <v>787</v>
      </c>
      <c r="D323" s="12" t="s">
        <v>783</v>
      </c>
      <c r="E323" s="12"/>
      <c r="F323" s="12" t="s">
        <v>786</v>
      </c>
      <c r="G323" s="16">
        <v>88</v>
      </c>
      <c r="H323" s="12" t="s">
        <v>537</v>
      </c>
      <c r="I323" s="12" t="s">
        <v>557</v>
      </c>
      <c r="J323" s="12" t="s">
        <v>404</v>
      </c>
      <c r="K323" s="12" t="s">
        <v>754</v>
      </c>
      <c r="L323" s="12" t="s">
        <v>785</v>
      </c>
      <c r="M323" s="15">
        <v>221.5</v>
      </c>
      <c r="N323" s="14">
        <f t="shared" si="11"/>
        <v>112.96</v>
      </c>
      <c r="O323" s="13">
        <v>19.899999999999999</v>
      </c>
      <c r="P323" s="12"/>
    </row>
    <row r="324" spans="2:16" ht="15" customHeight="1" x14ac:dyDescent="0.25">
      <c r="B324" s="18" t="s">
        <v>359</v>
      </c>
      <c r="C324" s="17" t="s">
        <v>2078</v>
      </c>
      <c r="D324" s="33" t="s">
        <v>777</v>
      </c>
      <c r="E324" s="33"/>
      <c r="F324" s="17" t="s">
        <v>2077</v>
      </c>
      <c r="G324" s="33">
        <v>99</v>
      </c>
      <c r="H324" s="33" t="s">
        <v>2028</v>
      </c>
      <c r="I324" s="33" t="s">
        <v>466</v>
      </c>
      <c r="J324" s="33" t="s">
        <v>404</v>
      </c>
      <c r="K324" s="33" t="s">
        <v>2027</v>
      </c>
      <c r="L324" s="17" t="s">
        <v>2076</v>
      </c>
      <c r="M324" s="44">
        <v>226</v>
      </c>
      <c r="N324" s="43">
        <v>112.99</v>
      </c>
      <c r="O324" s="34">
        <v>11.26</v>
      </c>
      <c r="P324" s="33"/>
    </row>
    <row r="325" spans="2:16" ht="15" customHeight="1" x14ac:dyDescent="0.25">
      <c r="B325" s="18" t="s">
        <v>953</v>
      </c>
      <c r="C325" s="17" t="s">
        <v>1207</v>
      </c>
      <c r="D325" s="28" t="s">
        <v>404</v>
      </c>
      <c r="E325" s="12" t="s">
        <v>580</v>
      </c>
      <c r="F325" s="12" t="s">
        <v>1093</v>
      </c>
      <c r="G325" s="16">
        <v>109</v>
      </c>
      <c r="H325" s="12" t="s">
        <v>569</v>
      </c>
      <c r="I325" s="12" t="s">
        <v>466</v>
      </c>
      <c r="J325" s="12" t="s">
        <v>404</v>
      </c>
      <c r="K325" s="12" t="s">
        <v>1106</v>
      </c>
      <c r="L325" s="12" t="s">
        <v>1206</v>
      </c>
      <c r="M325" s="15">
        <v>222</v>
      </c>
      <c r="N325" s="14">
        <f t="shared" ref="N325:N330" si="12">M325-ROUND(M325*$N$7,2)</f>
        <v>113.22</v>
      </c>
      <c r="O325" s="13">
        <v>32.7617136</v>
      </c>
      <c r="P325" s="12"/>
    </row>
    <row r="326" spans="2:16" ht="15" customHeight="1" x14ac:dyDescent="0.25">
      <c r="B326" s="18" t="s">
        <v>359</v>
      </c>
      <c r="C326" s="17" t="s">
        <v>497</v>
      </c>
      <c r="D326" s="12" t="s">
        <v>404</v>
      </c>
      <c r="E326" s="12"/>
      <c r="F326" s="12" t="s">
        <v>496</v>
      </c>
      <c r="G326" s="16">
        <v>99</v>
      </c>
      <c r="H326" s="12" t="s">
        <v>451</v>
      </c>
      <c r="I326" s="12" t="s">
        <v>466</v>
      </c>
      <c r="J326" s="12" t="s">
        <v>404</v>
      </c>
      <c r="K326" s="12" t="s">
        <v>465</v>
      </c>
      <c r="L326" s="12" t="s">
        <v>495</v>
      </c>
      <c r="M326" s="15">
        <v>222</v>
      </c>
      <c r="N326" s="14">
        <f t="shared" si="12"/>
        <v>113.22</v>
      </c>
      <c r="O326" s="13">
        <v>24.471060000000001</v>
      </c>
      <c r="P326" s="12"/>
    </row>
    <row r="327" spans="2:16" ht="15" customHeight="1" x14ac:dyDescent="0.25">
      <c r="B327" s="18" t="s">
        <v>359</v>
      </c>
      <c r="C327" s="17" t="s">
        <v>2336</v>
      </c>
      <c r="D327" s="12" t="s">
        <v>898</v>
      </c>
      <c r="E327" s="12"/>
      <c r="F327" s="12" t="s">
        <v>490</v>
      </c>
      <c r="G327" s="16">
        <v>102</v>
      </c>
      <c r="H327" s="12" t="s">
        <v>451</v>
      </c>
      <c r="I327" s="12" t="s">
        <v>466</v>
      </c>
      <c r="J327" s="12" t="s">
        <v>1822</v>
      </c>
      <c r="K327" s="12" t="s">
        <v>2258</v>
      </c>
      <c r="L327" s="12" t="s">
        <v>2335</v>
      </c>
      <c r="M327" s="15">
        <v>222.5</v>
      </c>
      <c r="N327" s="14">
        <f t="shared" si="12"/>
        <v>113.47</v>
      </c>
      <c r="O327" s="13">
        <v>22.2</v>
      </c>
      <c r="P327" s="12"/>
    </row>
    <row r="328" spans="2:16" ht="15" customHeight="1" x14ac:dyDescent="0.25">
      <c r="B328" s="37" t="s">
        <v>953</v>
      </c>
      <c r="C328" s="36" t="s">
        <v>1462</v>
      </c>
      <c r="D328" s="33" t="s">
        <v>404</v>
      </c>
      <c r="E328" s="33" t="s">
        <v>580</v>
      </c>
      <c r="F328" s="12" t="s">
        <v>1216</v>
      </c>
      <c r="G328" s="33" t="s">
        <v>1439</v>
      </c>
      <c r="H328" s="33" t="s">
        <v>437</v>
      </c>
      <c r="I328" s="33" t="s">
        <v>466</v>
      </c>
      <c r="J328" s="33" t="s">
        <v>404</v>
      </c>
      <c r="K328" s="12" t="s">
        <v>1409</v>
      </c>
      <c r="L328" s="12" t="s">
        <v>1461</v>
      </c>
      <c r="M328" s="15">
        <v>222.5</v>
      </c>
      <c r="N328" s="14">
        <f t="shared" si="12"/>
        <v>113.47</v>
      </c>
      <c r="O328" s="34">
        <v>37.446138949440005</v>
      </c>
      <c r="P328" s="12"/>
    </row>
    <row r="329" spans="2:16" ht="15" customHeight="1" x14ac:dyDescent="0.25">
      <c r="B329" s="18" t="s">
        <v>359</v>
      </c>
      <c r="C329" s="17" t="s">
        <v>515</v>
      </c>
      <c r="D329" s="12" t="s">
        <v>404</v>
      </c>
      <c r="E329" s="12"/>
      <c r="F329" s="12" t="s">
        <v>514</v>
      </c>
      <c r="G329" s="16">
        <v>94</v>
      </c>
      <c r="H329" s="12" t="s">
        <v>437</v>
      </c>
      <c r="I329" s="12" t="s">
        <v>466</v>
      </c>
      <c r="J329" s="12" t="s">
        <v>404</v>
      </c>
      <c r="K329" s="12" t="s">
        <v>465</v>
      </c>
      <c r="L329" s="12" t="s">
        <v>513</v>
      </c>
      <c r="M329" s="15">
        <v>222.5</v>
      </c>
      <c r="N329" s="14">
        <f t="shared" si="12"/>
        <v>113.47</v>
      </c>
      <c r="O329" s="13">
        <v>23.589220000000001</v>
      </c>
      <c r="P329" s="12"/>
    </row>
    <row r="330" spans="2:16" ht="15" customHeight="1" x14ac:dyDescent="0.25">
      <c r="B330" s="18" t="s">
        <v>359</v>
      </c>
      <c r="C330" s="17" t="s">
        <v>2001</v>
      </c>
      <c r="D330" s="12" t="s">
        <v>404</v>
      </c>
      <c r="E330" s="12"/>
      <c r="F330" s="12" t="s">
        <v>786</v>
      </c>
      <c r="G330" s="16">
        <v>88</v>
      </c>
      <c r="H330" s="12" t="s">
        <v>756</v>
      </c>
      <c r="I330" s="12" t="s">
        <v>557</v>
      </c>
      <c r="J330" s="12" t="s">
        <v>404</v>
      </c>
      <c r="K330" s="12" t="s">
        <v>1821</v>
      </c>
      <c r="L330" s="12" t="s">
        <v>2000</v>
      </c>
      <c r="M330" s="15">
        <v>223.5</v>
      </c>
      <c r="N330" s="14">
        <f t="shared" si="12"/>
        <v>113.98</v>
      </c>
      <c r="O330" s="13">
        <v>18.100000000000001</v>
      </c>
      <c r="P330" s="12"/>
    </row>
    <row r="331" spans="2:16" ht="15" customHeight="1" x14ac:dyDescent="0.25">
      <c r="B331" s="18" t="s">
        <v>359</v>
      </c>
      <c r="C331" s="17" t="s">
        <v>2100</v>
      </c>
      <c r="D331" s="12" t="s">
        <v>2099</v>
      </c>
      <c r="E331" s="12"/>
      <c r="F331" s="12" t="s">
        <v>2098</v>
      </c>
      <c r="G331" s="16">
        <v>104</v>
      </c>
      <c r="H331" s="12" t="s">
        <v>2028</v>
      </c>
      <c r="I331" s="12" t="s">
        <v>466</v>
      </c>
      <c r="J331" s="12" t="s">
        <v>404</v>
      </c>
      <c r="K331" s="12" t="s">
        <v>2027</v>
      </c>
      <c r="L331" s="12" t="s">
        <v>2097</v>
      </c>
      <c r="M331" s="15">
        <v>149.5</v>
      </c>
      <c r="N331" s="14">
        <v>113.99</v>
      </c>
      <c r="O331" s="13">
        <v>12.9</v>
      </c>
      <c r="P331" s="12"/>
    </row>
    <row r="332" spans="2:16" ht="15" customHeight="1" x14ac:dyDescent="0.25">
      <c r="B332" s="18" t="s">
        <v>359</v>
      </c>
      <c r="C332" s="17" t="s">
        <v>2218</v>
      </c>
      <c r="D332" s="12" t="s">
        <v>404</v>
      </c>
      <c r="E332" s="12" t="s">
        <v>580</v>
      </c>
      <c r="F332" s="12" t="s">
        <v>1234</v>
      </c>
      <c r="G332" s="16">
        <v>111</v>
      </c>
      <c r="H332" s="12" t="s">
        <v>569</v>
      </c>
      <c r="I332" s="12" t="s">
        <v>466</v>
      </c>
      <c r="J332" s="12" t="s">
        <v>404</v>
      </c>
      <c r="K332" s="12" t="s">
        <v>2168</v>
      </c>
      <c r="L332" s="12" t="s">
        <v>2217</v>
      </c>
      <c r="M332" s="15">
        <v>224</v>
      </c>
      <c r="N332" s="14">
        <f t="shared" ref="N332:N362" si="13">M332-ROUND(M332*$N$7,2)</f>
        <v>114.24</v>
      </c>
      <c r="O332" s="13">
        <v>35.270000000000003</v>
      </c>
      <c r="P332" s="12"/>
    </row>
    <row r="333" spans="2:16" ht="15" customHeight="1" x14ac:dyDescent="0.25">
      <c r="B333" s="18" t="s">
        <v>953</v>
      </c>
      <c r="C333" s="17" t="s">
        <v>1518</v>
      </c>
      <c r="D333" s="28" t="s">
        <v>404</v>
      </c>
      <c r="E333" s="12"/>
      <c r="F333" s="12" t="s">
        <v>697</v>
      </c>
      <c r="G333" s="16">
        <v>100</v>
      </c>
      <c r="H333" s="12" t="s">
        <v>756</v>
      </c>
      <c r="I333" s="12" t="s">
        <v>557</v>
      </c>
      <c r="J333" s="12" t="s">
        <v>404</v>
      </c>
      <c r="K333" s="12" t="s">
        <v>1482</v>
      </c>
      <c r="L333" s="12" t="s">
        <v>1517</v>
      </c>
      <c r="M333" s="15">
        <v>224</v>
      </c>
      <c r="N333" s="14">
        <f t="shared" si="13"/>
        <v>114.24</v>
      </c>
      <c r="O333" s="13">
        <v>23.401223999999999</v>
      </c>
      <c r="P333" s="12"/>
    </row>
    <row r="334" spans="2:16" ht="15" customHeight="1" x14ac:dyDescent="0.25">
      <c r="B334" s="18" t="s">
        <v>953</v>
      </c>
      <c r="C334" s="17" t="s">
        <v>1192</v>
      </c>
      <c r="D334" s="28" t="s">
        <v>404</v>
      </c>
      <c r="E334" s="12"/>
      <c r="F334" s="12" t="s">
        <v>467</v>
      </c>
      <c r="G334" s="16">
        <v>108</v>
      </c>
      <c r="H334" s="12" t="s">
        <v>451</v>
      </c>
      <c r="I334" s="12" t="s">
        <v>557</v>
      </c>
      <c r="J334" s="12" t="s">
        <v>404</v>
      </c>
      <c r="K334" s="12" t="s">
        <v>1106</v>
      </c>
      <c r="L334" s="12" t="s">
        <v>1191</v>
      </c>
      <c r="M334" s="15">
        <v>224</v>
      </c>
      <c r="N334" s="14">
        <f t="shared" si="13"/>
        <v>114.24</v>
      </c>
      <c r="O334" s="13">
        <v>31.35</v>
      </c>
      <c r="P334" s="12"/>
    </row>
    <row r="335" spans="2:16" ht="15" customHeight="1" x14ac:dyDescent="0.25">
      <c r="B335" s="18" t="s">
        <v>953</v>
      </c>
      <c r="C335" s="17" t="s">
        <v>1133</v>
      </c>
      <c r="D335" s="28" t="s">
        <v>404</v>
      </c>
      <c r="E335" s="12" t="s">
        <v>580</v>
      </c>
      <c r="F335" s="12" t="s">
        <v>1057</v>
      </c>
      <c r="G335" s="16">
        <v>109</v>
      </c>
      <c r="H335" s="12" t="s">
        <v>422</v>
      </c>
      <c r="I335" s="12" t="s">
        <v>436</v>
      </c>
      <c r="J335" s="12" t="s">
        <v>404</v>
      </c>
      <c r="K335" s="12" t="s">
        <v>1106</v>
      </c>
      <c r="L335" s="12" t="s">
        <v>1132</v>
      </c>
      <c r="M335" s="15">
        <v>224</v>
      </c>
      <c r="N335" s="14">
        <f t="shared" si="13"/>
        <v>114.24</v>
      </c>
      <c r="O335" s="13">
        <v>42.99</v>
      </c>
      <c r="P335" s="12"/>
    </row>
    <row r="336" spans="2:16" ht="15" customHeight="1" x14ac:dyDescent="0.25">
      <c r="B336" s="18" t="s">
        <v>953</v>
      </c>
      <c r="C336" s="17" t="s">
        <v>1520</v>
      </c>
      <c r="D336" s="28" t="s">
        <v>404</v>
      </c>
      <c r="E336" s="12"/>
      <c r="F336" s="12" t="s">
        <v>694</v>
      </c>
      <c r="G336" s="16" t="s">
        <v>1502</v>
      </c>
      <c r="H336" s="12" t="s">
        <v>756</v>
      </c>
      <c r="I336" s="12" t="s">
        <v>557</v>
      </c>
      <c r="J336" s="12" t="s">
        <v>404</v>
      </c>
      <c r="K336" s="12" t="s">
        <v>1482</v>
      </c>
      <c r="L336" s="12" t="s">
        <v>1519</v>
      </c>
      <c r="M336" s="15">
        <v>224.5</v>
      </c>
      <c r="N336" s="14">
        <f t="shared" si="13"/>
        <v>114.49</v>
      </c>
      <c r="O336" s="13">
        <v>21.8728944</v>
      </c>
      <c r="P336" s="12"/>
    </row>
    <row r="337" spans="2:16" ht="15" customHeight="1" x14ac:dyDescent="0.25">
      <c r="B337" s="18" t="s">
        <v>953</v>
      </c>
      <c r="C337" s="17" t="s">
        <v>1524</v>
      </c>
      <c r="D337" s="28" t="s">
        <v>404</v>
      </c>
      <c r="E337" s="12"/>
      <c r="F337" s="12" t="s">
        <v>716</v>
      </c>
      <c r="G337" s="16" t="s">
        <v>1485</v>
      </c>
      <c r="H337" s="12" t="s">
        <v>756</v>
      </c>
      <c r="I337" s="12" t="s">
        <v>557</v>
      </c>
      <c r="J337" s="12" t="s">
        <v>404</v>
      </c>
      <c r="K337" s="12" t="s">
        <v>1482</v>
      </c>
      <c r="L337" s="12" t="s">
        <v>1523</v>
      </c>
      <c r="M337" s="15">
        <v>225</v>
      </c>
      <c r="N337" s="14">
        <f t="shared" si="13"/>
        <v>114.75</v>
      </c>
      <c r="O337" s="13">
        <v>21.449534400000001</v>
      </c>
      <c r="P337" s="12"/>
    </row>
    <row r="338" spans="2:16" ht="15" customHeight="1" x14ac:dyDescent="0.25">
      <c r="B338" s="18" t="s">
        <v>359</v>
      </c>
      <c r="C338" s="17" t="s">
        <v>539</v>
      </c>
      <c r="D338" s="12" t="s">
        <v>404</v>
      </c>
      <c r="E338" s="12"/>
      <c r="F338" s="12" t="s">
        <v>538</v>
      </c>
      <c r="G338" s="16">
        <v>87</v>
      </c>
      <c r="H338" s="12" t="s">
        <v>537</v>
      </c>
      <c r="I338" s="12" t="s">
        <v>466</v>
      </c>
      <c r="J338" s="12" t="s">
        <v>404</v>
      </c>
      <c r="K338" s="12" t="s">
        <v>465</v>
      </c>
      <c r="L338" s="12" t="s">
        <v>536</v>
      </c>
      <c r="M338" s="15">
        <v>225</v>
      </c>
      <c r="N338" s="14">
        <f t="shared" si="13"/>
        <v>114.75</v>
      </c>
      <c r="O338" s="13">
        <v>19.400480000000002</v>
      </c>
      <c r="P338" s="12"/>
    </row>
    <row r="339" spans="2:16" ht="15" customHeight="1" x14ac:dyDescent="0.25">
      <c r="B339" s="18" t="s">
        <v>359</v>
      </c>
      <c r="C339" s="17" t="s">
        <v>2214</v>
      </c>
      <c r="D339" s="12" t="s">
        <v>404</v>
      </c>
      <c r="E339" s="12" t="s">
        <v>580</v>
      </c>
      <c r="F339" s="12" t="s">
        <v>1221</v>
      </c>
      <c r="G339" s="16">
        <v>106</v>
      </c>
      <c r="H339" s="12" t="s">
        <v>437</v>
      </c>
      <c r="I339" s="12" t="s">
        <v>466</v>
      </c>
      <c r="J339" s="12" t="s">
        <v>404</v>
      </c>
      <c r="K339" s="12" t="s">
        <v>2168</v>
      </c>
      <c r="L339" s="12" t="s">
        <v>2213</v>
      </c>
      <c r="M339" s="15">
        <v>225.5</v>
      </c>
      <c r="N339" s="14">
        <f t="shared" si="13"/>
        <v>115</v>
      </c>
      <c r="O339" s="13">
        <v>30.86</v>
      </c>
      <c r="P339" s="12"/>
    </row>
    <row r="340" spans="2:16" ht="15" customHeight="1" x14ac:dyDescent="0.25">
      <c r="B340" s="37" t="s">
        <v>953</v>
      </c>
      <c r="C340" s="36" t="s">
        <v>1460</v>
      </c>
      <c r="D340" s="33" t="s">
        <v>404</v>
      </c>
      <c r="E340" s="33" t="s">
        <v>580</v>
      </c>
      <c r="F340" s="12" t="s">
        <v>1213</v>
      </c>
      <c r="G340" s="33" t="s">
        <v>1459</v>
      </c>
      <c r="H340" s="33" t="s">
        <v>437</v>
      </c>
      <c r="I340" s="33" t="s">
        <v>466</v>
      </c>
      <c r="J340" s="33" t="s">
        <v>404</v>
      </c>
      <c r="K340" s="12" t="s">
        <v>1409</v>
      </c>
      <c r="L340" s="12" t="s">
        <v>1458</v>
      </c>
      <c r="M340" s="15">
        <v>225.5</v>
      </c>
      <c r="N340" s="14">
        <f t="shared" si="13"/>
        <v>115</v>
      </c>
      <c r="O340" s="34">
        <v>38.730816864000005</v>
      </c>
      <c r="P340" s="12"/>
    </row>
    <row r="341" spans="2:16" ht="15" customHeight="1" x14ac:dyDescent="0.25">
      <c r="B341" s="18" t="s">
        <v>953</v>
      </c>
      <c r="C341" s="17" t="s">
        <v>1074</v>
      </c>
      <c r="D341" s="28" t="s">
        <v>404</v>
      </c>
      <c r="E341" s="12"/>
      <c r="F341" s="12" t="s">
        <v>573</v>
      </c>
      <c r="G341" s="16">
        <v>117</v>
      </c>
      <c r="H341" s="12" t="s">
        <v>537</v>
      </c>
      <c r="I341" s="12" t="s">
        <v>557</v>
      </c>
      <c r="J341" s="12" t="s">
        <v>404</v>
      </c>
      <c r="K341" s="12" t="s">
        <v>1060</v>
      </c>
      <c r="L341" s="12" t="s">
        <v>1073</v>
      </c>
      <c r="M341" s="15">
        <v>225.5</v>
      </c>
      <c r="N341" s="14">
        <f t="shared" si="13"/>
        <v>115</v>
      </c>
      <c r="O341" s="13">
        <v>37.2581287</v>
      </c>
      <c r="P341" s="12"/>
    </row>
    <row r="342" spans="2:16" ht="15" customHeight="1" x14ac:dyDescent="0.25">
      <c r="B342" s="18" t="s">
        <v>359</v>
      </c>
      <c r="C342" s="17" t="s">
        <v>750</v>
      </c>
      <c r="D342" s="12" t="s">
        <v>404</v>
      </c>
      <c r="E342" s="12"/>
      <c r="F342" s="12" t="s">
        <v>749</v>
      </c>
      <c r="G342" s="16">
        <v>93</v>
      </c>
      <c r="H342" s="12" t="s">
        <v>537</v>
      </c>
      <c r="I342" s="12" t="s">
        <v>557</v>
      </c>
      <c r="J342" s="12" t="s">
        <v>404</v>
      </c>
      <c r="K342" s="12" t="s">
        <v>670</v>
      </c>
      <c r="L342" s="12" t="s">
        <v>748</v>
      </c>
      <c r="M342" s="15">
        <v>225.5</v>
      </c>
      <c r="N342" s="14">
        <f t="shared" si="13"/>
        <v>115</v>
      </c>
      <c r="O342" s="13">
        <v>23.148300000000003</v>
      </c>
      <c r="P342" s="12"/>
    </row>
    <row r="343" spans="2:16" ht="15" customHeight="1" x14ac:dyDescent="0.25">
      <c r="B343" s="18" t="s">
        <v>359</v>
      </c>
      <c r="C343" s="17" t="s">
        <v>468</v>
      </c>
      <c r="D343" s="12" t="s">
        <v>404</v>
      </c>
      <c r="E343" s="12"/>
      <c r="F343" s="12" t="s">
        <v>467</v>
      </c>
      <c r="G343" s="16">
        <v>104</v>
      </c>
      <c r="H343" s="12" t="s">
        <v>437</v>
      </c>
      <c r="I343" s="12" t="s">
        <v>466</v>
      </c>
      <c r="J343" s="12" t="s">
        <v>404</v>
      </c>
      <c r="K343" s="12" t="s">
        <v>465</v>
      </c>
      <c r="L343" s="12" t="s">
        <v>464</v>
      </c>
      <c r="M343" s="15">
        <v>225.5</v>
      </c>
      <c r="N343" s="14">
        <f t="shared" si="13"/>
        <v>115</v>
      </c>
      <c r="O343" s="13">
        <v>29.100719999999999</v>
      </c>
      <c r="P343" s="12"/>
    </row>
    <row r="344" spans="2:16" ht="15" customHeight="1" x14ac:dyDescent="0.25">
      <c r="B344" s="18" t="s">
        <v>359</v>
      </c>
      <c r="C344" s="17" t="s">
        <v>1782</v>
      </c>
      <c r="D344" s="12" t="s">
        <v>404</v>
      </c>
      <c r="E344" s="12"/>
      <c r="F344" s="12" t="s">
        <v>749</v>
      </c>
      <c r="G344" s="16">
        <v>93</v>
      </c>
      <c r="H344" s="12" t="s">
        <v>756</v>
      </c>
      <c r="I344" s="12" t="s">
        <v>557</v>
      </c>
      <c r="J344" s="12" t="s">
        <v>404</v>
      </c>
      <c r="K344" s="12" t="s">
        <v>1647</v>
      </c>
      <c r="L344" s="12" t="s">
        <v>1781</v>
      </c>
      <c r="M344" s="15">
        <v>226</v>
      </c>
      <c r="N344" s="14">
        <f t="shared" si="13"/>
        <v>115.26</v>
      </c>
      <c r="O344" s="13">
        <v>21.898296000000002</v>
      </c>
      <c r="P344" s="12"/>
    </row>
    <row r="345" spans="2:16" ht="15" customHeight="1" x14ac:dyDescent="0.25">
      <c r="B345" s="18" t="s">
        <v>953</v>
      </c>
      <c r="C345" s="26" t="s">
        <v>1131</v>
      </c>
      <c r="D345" s="28" t="s">
        <v>404</v>
      </c>
      <c r="E345" s="12" t="s">
        <v>580</v>
      </c>
      <c r="F345" s="12" t="s">
        <v>1130</v>
      </c>
      <c r="G345" s="16" t="s">
        <v>413</v>
      </c>
      <c r="H345" s="12" t="s">
        <v>422</v>
      </c>
      <c r="I345" s="12" t="s">
        <v>405</v>
      </c>
      <c r="J345" s="12" t="s">
        <v>404</v>
      </c>
      <c r="K345" s="12" t="s">
        <v>1106</v>
      </c>
      <c r="L345" s="12" t="s">
        <v>1129</v>
      </c>
      <c r="M345" s="15">
        <v>226</v>
      </c>
      <c r="N345" s="14">
        <f t="shared" si="13"/>
        <v>115.26</v>
      </c>
      <c r="O345" s="13">
        <v>48.66</v>
      </c>
      <c r="P345" s="12"/>
    </row>
    <row r="346" spans="2:16" ht="15" customHeight="1" x14ac:dyDescent="0.25">
      <c r="B346" s="18" t="s">
        <v>359</v>
      </c>
      <c r="C346" s="17" t="s">
        <v>738</v>
      </c>
      <c r="D346" s="12" t="s">
        <v>404</v>
      </c>
      <c r="E346" s="12"/>
      <c r="F346" s="12" t="s">
        <v>737</v>
      </c>
      <c r="G346" s="16">
        <v>95</v>
      </c>
      <c r="H346" s="12" t="s">
        <v>537</v>
      </c>
      <c r="I346" s="12" t="s">
        <v>557</v>
      </c>
      <c r="J346" s="12" t="s">
        <v>404</v>
      </c>
      <c r="K346" s="12" t="s">
        <v>670</v>
      </c>
      <c r="L346" s="12" t="s">
        <v>736</v>
      </c>
      <c r="M346" s="15">
        <v>226</v>
      </c>
      <c r="N346" s="14">
        <f t="shared" si="13"/>
        <v>115.26</v>
      </c>
      <c r="O346" s="13">
        <v>20.9437</v>
      </c>
      <c r="P346" s="12"/>
    </row>
    <row r="347" spans="2:16" ht="15" customHeight="1" x14ac:dyDescent="0.25">
      <c r="B347" s="18" t="s">
        <v>953</v>
      </c>
      <c r="C347" s="17" t="s">
        <v>1623</v>
      </c>
      <c r="D347" s="28" t="s">
        <v>404</v>
      </c>
      <c r="E347" s="12"/>
      <c r="F347" s="12" t="s">
        <v>1622</v>
      </c>
      <c r="G347" s="16" t="s">
        <v>1526</v>
      </c>
      <c r="H347" s="12" t="s">
        <v>756</v>
      </c>
      <c r="I347" s="12" t="s">
        <v>557</v>
      </c>
      <c r="J347" s="12" t="s">
        <v>404</v>
      </c>
      <c r="K347" s="12" t="s">
        <v>1482</v>
      </c>
      <c r="L347" s="12" t="s">
        <v>1621</v>
      </c>
      <c r="M347" s="15">
        <v>227</v>
      </c>
      <c r="N347" s="14">
        <f t="shared" si="13"/>
        <v>115.77</v>
      </c>
      <c r="O347" s="13">
        <v>22.698446400000002</v>
      </c>
      <c r="P347" s="12"/>
    </row>
    <row r="348" spans="2:16" ht="15" customHeight="1" x14ac:dyDescent="0.25">
      <c r="B348" s="37" t="s">
        <v>953</v>
      </c>
      <c r="C348" s="36" t="s">
        <v>1302</v>
      </c>
      <c r="D348" s="33" t="s">
        <v>404</v>
      </c>
      <c r="E348" s="33"/>
      <c r="F348" s="12" t="s">
        <v>1130</v>
      </c>
      <c r="G348" s="33" t="s">
        <v>413</v>
      </c>
      <c r="H348" s="33" t="s">
        <v>422</v>
      </c>
      <c r="I348" s="33" t="s">
        <v>405</v>
      </c>
      <c r="J348" s="33" t="s">
        <v>404</v>
      </c>
      <c r="K348" s="12" t="s">
        <v>1284</v>
      </c>
      <c r="L348" s="12" t="s">
        <v>1301</v>
      </c>
      <c r="M348" s="15">
        <v>227</v>
      </c>
      <c r="N348" s="14">
        <f t="shared" si="13"/>
        <v>115.77</v>
      </c>
      <c r="O348" s="34">
        <v>46.618286400000002</v>
      </c>
      <c r="P348" s="12"/>
    </row>
    <row r="349" spans="2:16" ht="15" customHeight="1" x14ac:dyDescent="0.25">
      <c r="B349" s="18" t="s">
        <v>953</v>
      </c>
      <c r="C349" s="17" t="s">
        <v>1186</v>
      </c>
      <c r="D349" s="28" t="s">
        <v>404</v>
      </c>
      <c r="E349" s="12" t="s">
        <v>580</v>
      </c>
      <c r="F349" s="12" t="s">
        <v>604</v>
      </c>
      <c r="G349" s="16">
        <v>110</v>
      </c>
      <c r="H349" s="12" t="s">
        <v>437</v>
      </c>
      <c r="I349" s="12" t="s">
        <v>466</v>
      </c>
      <c r="J349" s="12" t="s">
        <v>404</v>
      </c>
      <c r="K349" s="12" t="s">
        <v>1106</v>
      </c>
      <c r="L349" s="12" t="s">
        <v>1185</v>
      </c>
      <c r="M349" s="15">
        <v>227</v>
      </c>
      <c r="N349" s="14">
        <f t="shared" si="13"/>
        <v>115.77</v>
      </c>
      <c r="O349" s="13">
        <v>35.242603200000005</v>
      </c>
      <c r="P349" s="12"/>
    </row>
    <row r="350" spans="2:16" ht="15" customHeight="1" x14ac:dyDescent="0.25">
      <c r="B350" s="18" t="s">
        <v>953</v>
      </c>
      <c r="C350" s="17" t="s">
        <v>1174</v>
      </c>
      <c r="D350" s="28" t="s">
        <v>404</v>
      </c>
      <c r="E350" s="12" t="s">
        <v>580</v>
      </c>
      <c r="F350" s="12" t="s">
        <v>1173</v>
      </c>
      <c r="G350" s="16">
        <v>106</v>
      </c>
      <c r="H350" s="12" t="s">
        <v>437</v>
      </c>
      <c r="I350" s="12" t="s">
        <v>466</v>
      </c>
      <c r="J350" s="12" t="s">
        <v>404</v>
      </c>
      <c r="K350" s="12" t="s">
        <v>1106</v>
      </c>
      <c r="L350" s="12" t="s">
        <v>1172</v>
      </c>
      <c r="M350" s="15">
        <v>227</v>
      </c>
      <c r="N350" s="14">
        <f t="shared" si="13"/>
        <v>115.77</v>
      </c>
      <c r="O350" s="13">
        <v>30.704183999999998</v>
      </c>
      <c r="P350" s="12"/>
    </row>
    <row r="351" spans="2:16" ht="15" customHeight="1" x14ac:dyDescent="0.25">
      <c r="B351" s="18" t="s">
        <v>359</v>
      </c>
      <c r="C351" s="17" t="s">
        <v>463</v>
      </c>
      <c r="D351" s="12" t="s">
        <v>404</v>
      </c>
      <c r="E351" s="12"/>
      <c r="F351" s="12" t="s">
        <v>462</v>
      </c>
      <c r="G351" s="16" t="s">
        <v>461</v>
      </c>
      <c r="H351" s="12" t="s">
        <v>422</v>
      </c>
      <c r="I351" s="12" t="s">
        <v>427</v>
      </c>
      <c r="J351" s="12" t="s">
        <v>404</v>
      </c>
      <c r="K351" s="12" t="s">
        <v>460</v>
      </c>
      <c r="L351" s="12" t="s">
        <v>459</v>
      </c>
      <c r="M351" s="15">
        <v>227.5</v>
      </c>
      <c r="N351" s="14">
        <f t="shared" si="13"/>
        <v>116.02</v>
      </c>
      <c r="O351" s="13">
        <v>26.235013700000003</v>
      </c>
      <c r="P351" s="12"/>
    </row>
    <row r="352" spans="2:16" ht="15" customHeight="1" x14ac:dyDescent="0.25">
      <c r="B352" s="18" t="s">
        <v>953</v>
      </c>
      <c r="C352" s="26" t="s">
        <v>1271</v>
      </c>
      <c r="D352" s="12" t="s">
        <v>780</v>
      </c>
      <c r="E352" s="12"/>
      <c r="F352" s="12" t="s">
        <v>1270</v>
      </c>
      <c r="G352" s="16">
        <v>110</v>
      </c>
      <c r="H352" s="12" t="s">
        <v>569</v>
      </c>
      <c r="I352" s="12" t="s">
        <v>466</v>
      </c>
      <c r="J352" s="12" t="s">
        <v>404</v>
      </c>
      <c r="K352" s="12" t="s">
        <v>1251</v>
      </c>
      <c r="L352" s="12" t="s">
        <v>1269</v>
      </c>
      <c r="M352" s="15">
        <v>228</v>
      </c>
      <c r="N352" s="14">
        <f t="shared" si="13"/>
        <v>116.28</v>
      </c>
      <c r="O352" s="13">
        <v>32.869999999999997</v>
      </c>
      <c r="P352" s="12"/>
    </row>
    <row r="353" spans="2:16" ht="15" customHeight="1" x14ac:dyDescent="0.25">
      <c r="B353" s="18" t="s">
        <v>359</v>
      </c>
      <c r="C353" s="17" t="s">
        <v>3490</v>
      </c>
      <c r="D353" s="12" t="s">
        <v>3489</v>
      </c>
      <c r="E353" s="12"/>
      <c r="F353" s="12" t="s">
        <v>467</v>
      </c>
      <c r="G353" s="16">
        <v>104</v>
      </c>
      <c r="H353" s="12" t="s">
        <v>537</v>
      </c>
      <c r="I353" s="12" t="s">
        <v>466</v>
      </c>
      <c r="J353" s="12" t="s">
        <v>1822</v>
      </c>
      <c r="K353" s="12" t="s">
        <v>3479</v>
      </c>
      <c r="L353" s="12" t="s">
        <v>3488</v>
      </c>
      <c r="M353" s="15">
        <v>228.5</v>
      </c>
      <c r="N353" s="14">
        <f t="shared" si="13"/>
        <v>116.53</v>
      </c>
      <c r="O353" s="13">
        <v>27.1</v>
      </c>
      <c r="P353" s="12"/>
    </row>
    <row r="354" spans="2:16" ht="15" customHeight="1" x14ac:dyDescent="0.25">
      <c r="B354" s="18" t="s">
        <v>359</v>
      </c>
      <c r="C354" s="17" t="s">
        <v>3043</v>
      </c>
      <c r="D354" s="12" t="s">
        <v>770</v>
      </c>
      <c r="E354" s="12"/>
      <c r="F354" s="12" t="s">
        <v>534</v>
      </c>
      <c r="G354" s="16">
        <v>94</v>
      </c>
      <c r="H354" s="12" t="s">
        <v>451</v>
      </c>
      <c r="I354" s="12" t="s">
        <v>466</v>
      </c>
      <c r="J354" s="12" t="s">
        <v>404</v>
      </c>
      <c r="K354" s="12" t="s">
        <v>2946</v>
      </c>
      <c r="L354" s="12" t="s">
        <v>3042</v>
      </c>
      <c r="M354" s="15">
        <v>228.5</v>
      </c>
      <c r="N354" s="14">
        <f t="shared" si="13"/>
        <v>116.53</v>
      </c>
      <c r="O354" s="13">
        <v>20.502993900000003</v>
      </c>
      <c r="P354" s="12"/>
    </row>
    <row r="355" spans="2:16" ht="15" customHeight="1" x14ac:dyDescent="0.25">
      <c r="B355" s="18" t="s">
        <v>953</v>
      </c>
      <c r="C355" s="17" t="s">
        <v>1322</v>
      </c>
      <c r="D355" s="28" t="s">
        <v>404</v>
      </c>
      <c r="E355" s="12" t="s">
        <v>580</v>
      </c>
      <c r="F355" s="12" t="s">
        <v>1321</v>
      </c>
      <c r="G355" s="16">
        <v>112</v>
      </c>
      <c r="H355" s="12" t="s">
        <v>569</v>
      </c>
      <c r="I355" s="12" t="s">
        <v>466</v>
      </c>
      <c r="J355" s="12" t="s">
        <v>404</v>
      </c>
      <c r="K355" s="12" t="s">
        <v>1308</v>
      </c>
      <c r="L355" s="12" t="s">
        <v>1320</v>
      </c>
      <c r="M355" s="15">
        <v>228.5</v>
      </c>
      <c r="N355" s="14">
        <f t="shared" si="13"/>
        <v>116.53</v>
      </c>
      <c r="O355" s="13">
        <v>40.25253584352</v>
      </c>
      <c r="P355" s="12"/>
    </row>
    <row r="356" spans="2:16" ht="15" customHeight="1" x14ac:dyDescent="0.25">
      <c r="B356" s="18" t="s">
        <v>953</v>
      </c>
      <c r="C356" s="26" t="s">
        <v>1126</v>
      </c>
      <c r="D356" s="28" t="s">
        <v>404</v>
      </c>
      <c r="E356" s="12" t="s">
        <v>580</v>
      </c>
      <c r="F356" s="12" t="s">
        <v>414</v>
      </c>
      <c r="G356" s="16" t="s">
        <v>413</v>
      </c>
      <c r="H356" s="12" t="s">
        <v>569</v>
      </c>
      <c r="I356" s="12" t="s">
        <v>405</v>
      </c>
      <c r="J356" s="12" t="s">
        <v>404</v>
      </c>
      <c r="K356" s="12" t="s">
        <v>1106</v>
      </c>
      <c r="L356" s="12" t="s">
        <v>1125</v>
      </c>
      <c r="M356" s="15">
        <v>229</v>
      </c>
      <c r="N356" s="14">
        <f t="shared" si="13"/>
        <v>116.79</v>
      </c>
      <c r="O356" s="13">
        <v>46.29</v>
      </c>
      <c r="P356" s="12"/>
    </row>
    <row r="357" spans="2:16" ht="15" customHeight="1" x14ac:dyDescent="0.25">
      <c r="B357" s="18" t="s">
        <v>359</v>
      </c>
      <c r="C357" s="17" t="s">
        <v>479</v>
      </c>
      <c r="D357" s="12" t="s">
        <v>404</v>
      </c>
      <c r="E357" s="12"/>
      <c r="F357" s="12" t="s">
        <v>478</v>
      </c>
      <c r="G357" s="16">
        <v>102</v>
      </c>
      <c r="H357" s="12" t="s">
        <v>437</v>
      </c>
      <c r="I357" s="12" t="s">
        <v>466</v>
      </c>
      <c r="J357" s="12" t="s">
        <v>404</v>
      </c>
      <c r="K357" s="12" t="s">
        <v>465</v>
      </c>
      <c r="L357" s="12" t="s">
        <v>477</v>
      </c>
      <c r="M357" s="15">
        <v>229</v>
      </c>
      <c r="N357" s="14">
        <f t="shared" si="13"/>
        <v>116.79</v>
      </c>
      <c r="O357" s="13">
        <v>29.100719999999999</v>
      </c>
      <c r="P357" s="12"/>
    </row>
    <row r="358" spans="2:16" ht="15" customHeight="1" x14ac:dyDescent="0.25">
      <c r="B358" s="18" t="s">
        <v>359</v>
      </c>
      <c r="C358" s="17" t="s">
        <v>2605</v>
      </c>
      <c r="D358" s="12" t="s">
        <v>820</v>
      </c>
      <c r="E358" s="12"/>
      <c r="F358" s="12" t="s">
        <v>853</v>
      </c>
      <c r="G358" s="16">
        <v>92</v>
      </c>
      <c r="H358" s="12" t="s">
        <v>1648</v>
      </c>
      <c r="I358" s="12" t="s">
        <v>557</v>
      </c>
      <c r="J358" s="12" t="s">
        <v>404</v>
      </c>
      <c r="K358" s="12" t="s">
        <v>2604</v>
      </c>
      <c r="L358" s="12" t="s">
        <v>2603</v>
      </c>
      <c r="M358" s="15">
        <v>229.5</v>
      </c>
      <c r="N358" s="14">
        <f t="shared" si="13"/>
        <v>117.04</v>
      </c>
      <c r="O358" s="13">
        <v>21.2</v>
      </c>
      <c r="P358" s="12"/>
    </row>
    <row r="359" spans="2:16" ht="15" customHeight="1" x14ac:dyDescent="0.25">
      <c r="B359" s="18" t="s">
        <v>953</v>
      </c>
      <c r="C359" s="17" t="s">
        <v>3316</v>
      </c>
      <c r="D359" s="28" t="s">
        <v>404</v>
      </c>
      <c r="E359" s="12"/>
      <c r="F359" s="12" t="s">
        <v>691</v>
      </c>
      <c r="G359" s="16">
        <v>97</v>
      </c>
      <c r="H359" s="12" t="s">
        <v>537</v>
      </c>
      <c r="I359" s="12" t="s">
        <v>466</v>
      </c>
      <c r="J359" s="12" t="s">
        <v>404</v>
      </c>
      <c r="K359" s="12" t="s">
        <v>3242</v>
      </c>
      <c r="L359" s="12" t="s">
        <v>3315</v>
      </c>
      <c r="M359" s="15">
        <v>230</v>
      </c>
      <c r="N359" s="14">
        <f t="shared" si="13"/>
        <v>117.3</v>
      </c>
      <c r="O359" s="13">
        <v>23.748379199999999</v>
      </c>
      <c r="P359" s="12"/>
    </row>
    <row r="360" spans="2:16" ht="15" customHeight="1" x14ac:dyDescent="0.25">
      <c r="B360" s="18" t="s">
        <v>359</v>
      </c>
      <c r="C360" s="17" t="s">
        <v>2252</v>
      </c>
      <c r="D360" s="12" t="s">
        <v>404</v>
      </c>
      <c r="E360" s="12" t="s">
        <v>580</v>
      </c>
      <c r="F360" s="12" t="s">
        <v>1216</v>
      </c>
      <c r="G360" s="16">
        <v>107</v>
      </c>
      <c r="H360" s="12" t="s">
        <v>569</v>
      </c>
      <c r="I360" s="12" t="s">
        <v>466</v>
      </c>
      <c r="J360" s="12" t="s">
        <v>404</v>
      </c>
      <c r="K360" s="12" t="s">
        <v>2168</v>
      </c>
      <c r="L360" s="12" t="s">
        <v>2251</v>
      </c>
      <c r="M360" s="15">
        <v>230</v>
      </c>
      <c r="N360" s="14">
        <f t="shared" si="13"/>
        <v>117.3</v>
      </c>
      <c r="O360" s="13">
        <v>33.07</v>
      </c>
      <c r="P360" s="12"/>
    </row>
    <row r="361" spans="2:16" ht="15" customHeight="1" x14ac:dyDescent="0.25">
      <c r="B361" s="18" t="s">
        <v>359</v>
      </c>
      <c r="C361" s="17" t="s">
        <v>687</v>
      </c>
      <c r="D361" s="12" t="s">
        <v>404</v>
      </c>
      <c r="E361" s="12"/>
      <c r="F361" s="12" t="s">
        <v>686</v>
      </c>
      <c r="G361" s="16">
        <v>91</v>
      </c>
      <c r="H361" s="12" t="s">
        <v>537</v>
      </c>
      <c r="I361" s="12" t="s">
        <v>466</v>
      </c>
      <c r="J361" s="12" t="s">
        <v>404</v>
      </c>
      <c r="K361" s="12" t="s">
        <v>670</v>
      </c>
      <c r="L361" s="12" t="s">
        <v>685</v>
      </c>
      <c r="M361" s="15">
        <v>230.5</v>
      </c>
      <c r="N361" s="14">
        <f t="shared" si="13"/>
        <v>117.55</v>
      </c>
      <c r="O361" s="13">
        <v>20.370504</v>
      </c>
      <c r="P361" s="12"/>
    </row>
    <row r="362" spans="2:16" ht="15" customHeight="1" x14ac:dyDescent="0.25">
      <c r="B362" s="18" t="s">
        <v>953</v>
      </c>
      <c r="C362" s="26" t="s">
        <v>1128</v>
      </c>
      <c r="D362" s="28" t="s">
        <v>404</v>
      </c>
      <c r="E362" s="12"/>
      <c r="F362" s="12" t="s">
        <v>414</v>
      </c>
      <c r="G362" s="16" t="s">
        <v>413</v>
      </c>
      <c r="H362" s="12" t="s">
        <v>569</v>
      </c>
      <c r="I362" s="12" t="s">
        <v>405</v>
      </c>
      <c r="J362" s="12" t="s">
        <v>404</v>
      </c>
      <c r="K362" s="12" t="s">
        <v>1106</v>
      </c>
      <c r="L362" s="12" t="s">
        <v>1127</v>
      </c>
      <c r="M362" s="15">
        <v>231</v>
      </c>
      <c r="N362" s="14">
        <f t="shared" si="13"/>
        <v>117.81</v>
      </c>
      <c r="O362" s="13">
        <v>46.64</v>
      </c>
      <c r="P362" s="12"/>
    </row>
    <row r="363" spans="2:16" ht="15" customHeight="1" x14ac:dyDescent="0.25">
      <c r="B363" s="37" t="s">
        <v>953</v>
      </c>
      <c r="C363" s="36" t="s">
        <v>1294</v>
      </c>
      <c r="D363" s="33" t="s">
        <v>404</v>
      </c>
      <c r="E363" s="33"/>
      <c r="F363" s="12" t="s">
        <v>655</v>
      </c>
      <c r="G363" s="33" t="s">
        <v>654</v>
      </c>
      <c r="H363" s="33" t="s">
        <v>422</v>
      </c>
      <c r="I363" s="33" t="s">
        <v>405</v>
      </c>
      <c r="J363" s="33" t="s">
        <v>404</v>
      </c>
      <c r="K363" s="12" t="s">
        <v>1284</v>
      </c>
      <c r="L363" s="12" t="s">
        <v>1293</v>
      </c>
      <c r="M363" s="15">
        <v>248</v>
      </c>
      <c r="N363" s="38">
        <v>118.32</v>
      </c>
      <c r="O363" s="34">
        <v>46.997370000000004</v>
      </c>
      <c r="P363" s="12"/>
    </row>
    <row r="364" spans="2:16" ht="15" customHeight="1" x14ac:dyDescent="0.25">
      <c r="B364" s="18" t="s">
        <v>359</v>
      </c>
      <c r="C364" s="17" t="s">
        <v>434</v>
      </c>
      <c r="D364" s="12" t="s">
        <v>415</v>
      </c>
      <c r="E364" s="12"/>
      <c r="F364" s="12" t="s">
        <v>433</v>
      </c>
      <c r="G364" s="16" t="s">
        <v>432</v>
      </c>
      <c r="H364" s="12" t="s">
        <v>422</v>
      </c>
      <c r="I364" s="12" t="s">
        <v>427</v>
      </c>
      <c r="J364" s="12" t="s">
        <v>404</v>
      </c>
      <c r="K364" s="12" t="s">
        <v>403</v>
      </c>
      <c r="L364" s="12" t="s">
        <v>431</v>
      </c>
      <c r="M364" s="15">
        <v>232</v>
      </c>
      <c r="N364" s="14">
        <f t="shared" ref="N364:N377" si="14">M364-ROUND(M364*$N$7,2)</f>
        <v>118.32</v>
      </c>
      <c r="O364" s="13">
        <v>23.198277794880003</v>
      </c>
      <c r="P364" s="12"/>
    </row>
    <row r="365" spans="2:16" ht="15" customHeight="1" x14ac:dyDescent="0.25">
      <c r="B365" s="37" t="s">
        <v>953</v>
      </c>
      <c r="C365" s="36" t="s">
        <v>1472</v>
      </c>
      <c r="D365" s="33" t="s">
        <v>404</v>
      </c>
      <c r="E365" s="33" t="s">
        <v>580</v>
      </c>
      <c r="F365" s="12" t="s">
        <v>613</v>
      </c>
      <c r="G365" s="33" t="s">
        <v>1422</v>
      </c>
      <c r="H365" s="33" t="s">
        <v>437</v>
      </c>
      <c r="I365" s="33" t="s">
        <v>466</v>
      </c>
      <c r="J365" s="33" t="s">
        <v>404</v>
      </c>
      <c r="K365" s="12" t="s">
        <v>1409</v>
      </c>
      <c r="L365" s="12" t="s">
        <v>1471</v>
      </c>
      <c r="M365" s="15">
        <v>232.5</v>
      </c>
      <c r="N365" s="14">
        <f t="shared" si="14"/>
        <v>118.57</v>
      </c>
      <c r="O365" s="34">
        <v>40.402802947200001</v>
      </c>
      <c r="P365" s="12"/>
    </row>
    <row r="366" spans="2:16" ht="15" customHeight="1" x14ac:dyDescent="0.25">
      <c r="B366" s="18" t="s">
        <v>953</v>
      </c>
      <c r="C366" s="17" t="s">
        <v>3322</v>
      </c>
      <c r="D366" s="28" t="s">
        <v>404</v>
      </c>
      <c r="E366" s="12"/>
      <c r="F366" s="12" t="s">
        <v>706</v>
      </c>
      <c r="G366" s="16">
        <v>95</v>
      </c>
      <c r="H366" s="12" t="s">
        <v>537</v>
      </c>
      <c r="I366" s="12" t="s">
        <v>557</v>
      </c>
      <c r="J366" s="12" t="s">
        <v>404</v>
      </c>
      <c r="K366" s="12" t="s">
        <v>3242</v>
      </c>
      <c r="L366" s="12" t="s">
        <v>3321</v>
      </c>
      <c r="M366" s="15">
        <v>233</v>
      </c>
      <c r="N366" s="14">
        <f t="shared" si="14"/>
        <v>118.83</v>
      </c>
      <c r="O366" s="13">
        <v>21.360628799999997</v>
      </c>
      <c r="P366" s="12"/>
    </row>
    <row r="367" spans="2:16" ht="14.45" customHeight="1" x14ac:dyDescent="0.25">
      <c r="B367" s="18" t="s">
        <v>359</v>
      </c>
      <c r="C367" s="17" t="s">
        <v>1987</v>
      </c>
      <c r="D367" s="12" t="s">
        <v>404</v>
      </c>
      <c r="E367" s="12"/>
      <c r="F367" s="12" t="s">
        <v>452</v>
      </c>
      <c r="G367" s="16">
        <v>97</v>
      </c>
      <c r="H367" s="12" t="s">
        <v>756</v>
      </c>
      <c r="I367" s="12" t="s">
        <v>466</v>
      </c>
      <c r="J367" s="12" t="s">
        <v>404</v>
      </c>
      <c r="K367" s="12" t="s">
        <v>1821</v>
      </c>
      <c r="L367" s="12" t="s">
        <v>1986</v>
      </c>
      <c r="M367" s="15">
        <v>233</v>
      </c>
      <c r="N367" s="14">
        <f t="shared" si="14"/>
        <v>118.83</v>
      </c>
      <c r="O367" s="13">
        <v>25.1</v>
      </c>
      <c r="P367" s="12"/>
    </row>
    <row r="368" spans="2:16" ht="15" customHeight="1" x14ac:dyDescent="0.25">
      <c r="B368" s="18" t="s">
        <v>359</v>
      </c>
      <c r="C368" s="17" t="s">
        <v>1778</v>
      </c>
      <c r="D368" s="12" t="s">
        <v>404</v>
      </c>
      <c r="E368" s="12"/>
      <c r="F368" s="12" t="s">
        <v>514</v>
      </c>
      <c r="G368" s="16">
        <v>94</v>
      </c>
      <c r="H368" s="12" t="s">
        <v>756</v>
      </c>
      <c r="I368" s="12" t="s">
        <v>466</v>
      </c>
      <c r="J368" s="12" t="s">
        <v>404</v>
      </c>
      <c r="K368" s="12" t="s">
        <v>1647</v>
      </c>
      <c r="L368" s="12" t="s">
        <v>1777</v>
      </c>
      <c r="M368" s="15">
        <v>233</v>
      </c>
      <c r="N368" s="14">
        <f t="shared" si="14"/>
        <v>118.83</v>
      </c>
      <c r="O368" s="13">
        <v>20.118067199999999</v>
      </c>
      <c r="P368" s="12"/>
    </row>
    <row r="369" spans="2:16" ht="15" customHeight="1" x14ac:dyDescent="0.25">
      <c r="B369" s="37" t="s">
        <v>953</v>
      </c>
      <c r="C369" s="36" t="s">
        <v>1285</v>
      </c>
      <c r="D369" s="33" t="s">
        <v>404</v>
      </c>
      <c r="E369" s="33"/>
      <c r="F369" s="12" t="s">
        <v>470</v>
      </c>
      <c r="G369" s="33" t="s">
        <v>407</v>
      </c>
      <c r="H369" s="33" t="s">
        <v>422</v>
      </c>
      <c r="I369" s="33" t="s">
        <v>405</v>
      </c>
      <c r="J369" s="33" t="s">
        <v>404</v>
      </c>
      <c r="K369" s="12" t="s">
        <v>1284</v>
      </c>
      <c r="L369" s="12" t="s">
        <v>1283</v>
      </c>
      <c r="M369" s="15">
        <v>233</v>
      </c>
      <c r="N369" s="14">
        <f t="shared" si="14"/>
        <v>118.83</v>
      </c>
      <c r="O369" s="34">
        <v>37.487205000000003</v>
      </c>
      <c r="P369" s="12"/>
    </row>
    <row r="370" spans="2:16" ht="15" customHeight="1" x14ac:dyDescent="0.25">
      <c r="B370" s="18" t="s">
        <v>359</v>
      </c>
      <c r="C370" s="17" t="s">
        <v>2919</v>
      </c>
      <c r="D370" s="12" t="s">
        <v>829</v>
      </c>
      <c r="E370" s="12"/>
      <c r="F370" s="12" t="s">
        <v>686</v>
      </c>
      <c r="G370" s="16">
        <v>91</v>
      </c>
      <c r="H370" s="12" t="s">
        <v>756</v>
      </c>
      <c r="I370" s="12" t="s">
        <v>466</v>
      </c>
      <c r="J370" s="12" t="s">
        <v>826</v>
      </c>
      <c r="K370" s="12" t="s">
        <v>2902</v>
      </c>
      <c r="L370" s="12" t="s">
        <v>2918</v>
      </c>
      <c r="M370" s="15">
        <v>233.5</v>
      </c>
      <c r="N370" s="14">
        <f t="shared" si="14"/>
        <v>119.08</v>
      </c>
      <c r="O370" s="13">
        <v>25.456517226240006</v>
      </c>
      <c r="P370" s="12"/>
    </row>
    <row r="371" spans="2:16" ht="15" customHeight="1" x14ac:dyDescent="0.25">
      <c r="B371" s="18" t="s">
        <v>359</v>
      </c>
      <c r="C371" s="17" t="s">
        <v>2833</v>
      </c>
      <c r="D371" s="12" t="s">
        <v>409</v>
      </c>
      <c r="E371" s="12"/>
      <c r="F371" s="12" t="s">
        <v>686</v>
      </c>
      <c r="G371" s="16">
        <v>91</v>
      </c>
      <c r="H371" s="12" t="s">
        <v>756</v>
      </c>
      <c r="I371" s="12" t="s">
        <v>466</v>
      </c>
      <c r="J371" s="12" t="s">
        <v>826</v>
      </c>
      <c r="K371" s="12" t="s">
        <v>2604</v>
      </c>
      <c r="L371" s="12" t="s">
        <v>2832</v>
      </c>
      <c r="M371" s="15">
        <v>233.5</v>
      </c>
      <c r="N371" s="14">
        <f t="shared" si="14"/>
        <v>119.08</v>
      </c>
      <c r="O371" s="13">
        <v>22.662818960640003</v>
      </c>
      <c r="P371" s="12"/>
    </row>
    <row r="372" spans="2:16" ht="15" customHeight="1" x14ac:dyDescent="0.25">
      <c r="B372" s="18" t="s">
        <v>359</v>
      </c>
      <c r="C372" s="17" t="s">
        <v>2813</v>
      </c>
      <c r="D372" s="12" t="s">
        <v>829</v>
      </c>
      <c r="E372" s="12"/>
      <c r="F372" s="12" t="s">
        <v>686</v>
      </c>
      <c r="G372" s="16">
        <v>91</v>
      </c>
      <c r="H372" s="12" t="s">
        <v>756</v>
      </c>
      <c r="I372" s="12" t="s">
        <v>466</v>
      </c>
      <c r="J372" s="12" t="s">
        <v>826</v>
      </c>
      <c r="K372" s="12" t="s">
        <v>2604</v>
      </c>
      <c r="L372" s="12" t="s">
        <v>2812</v>
      </c>
      <c r="M372" s="15">
        <v>233.5</v>
      </c>
      <c r="N372" s="14">
        <f t="shared" si="14"/>
        <v>119.08</v>
      </c>
      <c r="O372" s="13">
        <v>22.70514772224</v>
      </c>
      <c r="P372" s="12"/>
    </row>
    <row r="373" spans="2:16" ht="15" customHeight="1" x14ac:dyDescent="0.25">
      <c r="B373" s="18" t="s">
        <v>359</v>
      </c>
      <c r="C373" s="26" t="s">
        <v>2954</v>
      </c>
      <c r="D373" s="12"/>
      <c r="E373" s="12"/>
      <c r="F373" s="12" t="s">
        <v>1582</v>
      </c>
      <c r="G373" s="16">
        <v>99</v>
      </c>
      <c r="H373" s="12" t="s">
        <v>451</v>
      </c>
      <c r="I373" s="12" t="s">
        <v>557</v>
      </c>
      <c r="J373" s="12" t="s">
        <v>404</v>
      </c>
      <c r="K373" s="12" t="s">
        <v>2946</v>
      </c>
      <c r="L373" s="12" t="s">
        <v>2953</v>
      </c>
      <c r="M373" s="15">
        <v>234</v>
      </c>
      <c r="N373" s="14">
        <f t="shared" si="14"/>
        <v>119.34</v>
      </c>
      <c r="O373" s="13">
        <v>21.6</v>
      </c>
      <c r="P373" s="12"/>
    </row>
    <row r="374" spans="2:16" ht="15" customHeight="1" x14ac:dyDescent="0.25">
      <c r="B374" s="18" t="s">
        <v>359</v>
      </c>
      <c r="C374" s="17" t="s">
        <v>509</v>
      </c>
      <c r="D374" s="12" t="s">
        <v>404</v>
      </c>
      <c r="E374" s="12"/>
      <c r="F374" s="12" t="s">
        <v>452</v>
      </c>
      <c r="G374" s="16">
        <v>97</v>
      </c>
      <c r="H374" s="12" t="s">
        <v>451</v>
      </c>
      <c r="I374" s="12" t="s">
        <v>466</v>
      </c>
      <c r="J374" s="12" t="s">
        <v>404</v>
      </c>
      <c r="K374" s="12" t="s">
        <v>465</v>
      </c>
      <c r="L374" s="12" t="s">
        <v>508</v>
      </c>
      <c r="M374" s="15">
        <v>234</v>
      </c>
      <c r="N374" s="14">
        <f t="shared" si="14"/>
        <v>119.34</v>
      </c>
      <c r="O374" s="13">
        <v>24.911980000000003</v>
      </c>
      <c r="P374" s="12"/>
    </row>
    <row r="375" spans="2:16" ht="15" customHeight="1" x14ac:dyDescent="0.25">
      <c r="B375" s="18" t="s">
        <v>359</v>
      </c>
      <c r="C375" s="17" t="s">
        <v>2933</v>
      </c>
      <c r="D375" s="12" t="s">
        <v>777</v>
      </c>
      <c r="E375" s="12"/>
      <c r="F375" s="12" t="s">
        <v>853</v>
      </c>
      <c r="G375" s="16">
        <v>92</v>
      </c>
      <c r="H375" s="12" t="s">
        <v>1648</v>
      </c>
      <c r="I375" s="12" t="s">
        <v>557</v>
      </c>
      <c r="J375" s="12" t="s">
        <v>404</v>
      </c>
      <c r="K375" s="12" t="s">
        <v>2902</v>
      </c>
      <c r="L375" s="12" t="s">
        <v>2932</v>
      </c>
      <c r="M375" s="15">
        <v>234.5</v>
      </c>
      <c r="N375" s="14">
        <f t="shared" si="14"/>
        <v>119.59</v>
      </c>
      <c r="O375" s="13">
        <v>21.75063414816</v>
      </c>
      <c r="P375" s="12"/>
    </row>
    <row r="376" spans="2:16" ht="15" customHeight="1" x14ac:dyDescent="0.25">
      <c r="B376" s="18" t="s">
        <v>359</v>
      </c>
      <c r="C376" s="17" t="s">
        <v>2825</v>
      </c>
      <c r="D376" s="12" t="s">
        <v>409</v>
      </c>
      <c r="E376" s="12"/>
      <c r="F376" s="12" t="s">
        <v>853</v>
      </c>
      <c r="G376" s="16">
        <v>92</v>
      </c>
      <c r="H376" s="12" t="s">
        <v>1648</v>
      </c>
      <c r="I376" s="12" t="s">
        <v>557</v>
      </c>
      <c r="J376" s="12" t="s">
        <v>404</v>
      </c>
      <c r="K376" s="12" t="s">
        <v>2604</v>
      </c>
      <c r="L376" s="12" t="s">
        <v>2824</v>
      </c>
      <c r="M376" s="15">
        <v>234.5</v>
      </c>
      <c r="N376" s="14">
        <f t="shared" si="14"/>
        <v>119.59</v>
      </c>
      <c r="O376" s="13">
        <v>21.18</v>
      </c>
      <c r="P376" s="12"/>
    </row>
    <row r="377" spans="2:16" ht="15" customHeight="1" x14ac:dyDescent="0.25">
      <c r="B377" s="18" t="s">
        <v>359</v>
      </c>
      <c r="C377" s="17" t="s">
        <v>2724</v>
      </c>
      <c r="D377" s="12" t="s">
        <v>777</v>
      </c>
      <c r="E377" s="28"/>
      <c r="F377" s="12" t="s">
        <v>853</v>
      </c>
      <c r="G377" s="16">
        <v>92</v>
      </c>
      <c r="H377" s="12" t="s">
        <v>1648</v>
      </c>
      <c r="I377" s="12" t="s">
        <v>557</v>
      </c>
      <c r="J377" s="12" t="s">
        <v>404</v>
      </c>
      <c r="K377" s="12" t="s">
        <v>2604</v>
      </c>
      <c r="L377" s="12" t="s">
        <v>2723</v>
      </c>
      <c r="M377" s="15">
        <v>234.5</v>
      </c>
      <c r="N377" s="14">
        <f t="shared" si="14"/>
        <v>119.59</v>
      </c>
      <c r="O377" s="13">
        <v>21.167999999999999</v>
      </c>
      <c r="P377" s="12"/>
    </row>
    <row r="378" spans="2:16" ht="15" customHeight="1" x14ac:dyDescent="0.25">
      <c r="B378" s="18" t="s">
        <v>953</v>
      </c>
      <c r="C378" s="17" t="s">
        <v>1122</v>
      </c>
      <c r="D378" s="28" t="s">
        <v>404</v>
      </c>
      <c r="E378" s="12" t="s">
        <v>580</v>
      </c>
      <c r="F378" s="12" t="s">
        <v>659</v>
      </c>
      <c r="G378" s="16" t="s">
        <v>658</v>
      </c>
      <c r="H378" s="12" t="s">
        <v>422</v>
      </c>
      <c r="I378" s="12" t="s">
        <v>405</v>
      </c>
      <c r="J378" s="12" t="s">
        <v>404</v>
      </c>
      <c r="K378" s="12" t="s">
        <v>1106</v>
      </c>
      <c r="L378" s="12" t="s">
        <v>1121</v>
      </c>
      <c r="M378" s="15">
        <v>268.5</v>
      </c>
      <c r="N378" s="38">
        <v>119.87</v>
      </c>
      <c r="O378" s="13">
        <v>46.29</v>
      </c>
      <c r="P378" s="12"/>
    </row>
    <row r="379" spans="2:16" ht="15" customHeight="1" x14ac:dyDescent="0.25">
      <c r="B379" s="18" t="s">
        <v>359</v>
      </c>
      <c r="C379" s="17" t="s">
        <v>3083</v>
      </c>
      <c r="D379" s="12" t="s">
        <v>820</v>
      </c>
      <c r="E379" s="12"/>
      <c r="F379" s="12" t="s">
        <v>467</v>
      </c>
      <c r="G379" s="16">
        <v>103</v>
      </c>
      <c r="H379" s="12" t="s">
        <v>437</v>
      </c>
      <c r="I379" s="12" t="s">
        <v>466</v>
      </c>
      <c r="J379" s="12" t="s">
        <v>404</v>
      </c>
      <c r="K379" s="12" t="s">
        <v>2946</v>
      </c>
      <c r="L379" s="12" t="s">
        <v>3082</v>
      </c>
      <c r="M379" s="15">
        <v>235.5</v>
      </c>
      <c r="N379" s="14">
        <f t="shared" ref="N379:N410" si="15">M379-ROUND(M379*$N$7,2)</f>
        <v>120.1</v>
      </c>
      <c r="O379" s="13">
        <v>26.235013700000003</v>
      </c>
      <c r="P379" s="12"/>
    </row>
    <row r="380" spans="2:16" ht="15" customHeight="1" x14ac:dyDescent="0.25">
      <c r="B380" s="18" t="s">
        <v>359</v>
      </c>
      <c r="C380" s="17" t="s">
        <v>1965</v>
      </c>
      <c r="D380" s="12" t="s">
        <v>404</v>
      </c>
      <c r="E380" s="12"/>
      <c r="F380" s="12" t="s">
        <v>853</v>
      </c>
      <c r="G380" s="16">
        <v>92</v>
      </c>
      <c r="H380" s="12" t="s">
        <v>1648</v>
      </c>
      <c r="I380" s="12" t="s">
        <v>557</v>
      </c>
      <c r="J380" s="12" t="s">
        <v>404</v>
      </c>
      <c r="K380" s="12" t="s">
        <v>1821</v>
      </c>
      <c r="L380" s="12" t="s">
        <v>1964</v>
      </c>
      <c r="M380" s="15">
        <v>235.5</v>
      </c>
      <c r="N380" s="14">
        <f t="shared" si="15"/>
        <v>120.1</v>
      </c>
      <c r="O380" s="13">
        <v>19.7</v>
      </c>
      <c r="P380" s="12"/>
    </row>
    <row r="381" spans="2:16" ht="15" customHeight="1" x14ac:dyDescent="0.25">
      <c r="B381" s="18" t="s">
        <v>359</v>
      </c>
      <c r="C381" s="17" t="s">
        <v>890</v>
      </c>
      <c r="D381" s="12" t="s">
        <v>820</v>
      </c>
      <c r="E381" s="12"/>
      <c r="F381" s="12" t="s">
        <v>737</v>
      </c>
      <c r="G381" s="16">
        <v>91</v>
      </c>
      <c r="H381" s="12" t="s">
        <v>451</v>
      </c>
      <c r="I381" s="12" t="s">
        <v>466</v>
      </c>
      <c r="J381" s="12" t="s">
        <v>404</v>
      </c>
      <c r="K381" s="12" t="s">
        <v>754</v>
      </c>
      <c r="L381" s="12" t="s">
        <v>819</v>
      </c>
      <c r="M381" s="15">
        <v>235.5</v>
      </c>
      <c r="N381" s="14">
        <f t="shared" si="15"/>
        <v>120.1</v>
      </c>
      <c r="O381" s="13">
        <v>20.3</v>
      </c>
      <c r="P381" s="12"/>
    </row>
    <row r="382" spans="2:16" ht="15" customHeight="1" x14ac:dyDescent="0.25">
      <c r="B382" s="18" t="s">
        <v>359</v>
      </c>
      <c r="C382" s="17" t="s">
        <v>821</v>
      </c>
      <c r="D382" s="12" t="s">
        <v>820</v>
      </c>
      <c r="E382" s="12"/>
      <c r="F382" s="12" t="s">
        <v>737</v>
      </c>
      <c r="G382" s="16">
        <v>91</v>
      </c>
      <c r="H382" s="12" t="s">
        <v>451</v>
      </c>
      <c r="I382" s="12" t="s">
        <v>466</v>
      </c>
      <c r="J382" s="12" t="s">
        <v>404</v>
      </c>
      <c r="K382" s="12" t="s">
        <v>754</v>
      </c>
      <c r="L382" s="12" t="s">
        <v>819</v>
      </c>
      <c r="M382" s="15">
        <v>235.5</v>
      </c>
      <c r="N382" s="14">
        <f t="shared" si="15"/>
        <v>120.1</v>
      </c>
      <c r="O382" s="13">
        <v>20.53</v>
      </c>
      <c r="P382" s="12"/>
    </row>
    <row r="383" spans="2:16" ht="15" customHeight="1" x14ac:dyDescent="0.25">
      <c r="B383" s="18" t="s">
        <v>359</v>
      </c>
      <c r="C383" s="17" t="s">
        <v>1985</v>
      </c>
      <c r="D383" s="12" t="s">
        <v>404</v>
      </c>
      <c r="E383" s="12"/>
      <c r="F383" s="12" t="s">
        <v>719</v>
      </c>
      <c r="G383" s="16">
        <v>94</v>
      </c>
      <c r="H383" s="12" t="s">
        <v>756</v>
      </c>
      <c r="I383" s="12" t="s">
        <v>466</v>
      </c>
      <c r="J383" s="12" t="s">
        <v>404</v>
      </c>
      <c r="K383" s="12" t="s">
        <v>1821</v>
      </c>
      <c r="L383" s="12" t="s">
        <v>1984</v>
      </c>
      <c r="M383" s="15">
        <v>236.5</v>
      </c>
      <c r="N383" s="14">
        <f t="shared" si="15"/>
        <v>120.61</v>
      </c>
      <c r="O383" s="13">
        <v>21.7</v>
      </c>
      <c r="P383" s="12"/>
    </row>
    <row r="384" spans="2:16" ht="15" customHeight="1" x14ac:dyDescent="0.25">
      <c r="B384" s="18" t="s">
        <v>359</v>
      </c>
      <c r="C384" s="17" t="s">
        <v>532</v>
      </c>
      <c r="D384" s="12" t="s">
        <v>404</v>
      </c>
      <c r="E384" s="12"/>
      <c r="F384" s="12" t="s">
        <v>531</v>
      </c>
      <c r="G384" s="16">
        <v>95</v>
      </c>
      <c r="H384" s="12" t="s">
        <v>437</v>
      </c>
      <c r="I384" s="12" t="s">
        <v>466</v>
      </c>
      <c r="J384" s="12" t="s">
        <v>404</v>
      </c>
      <c r="K384" s="12" t="s">
        <v>465</v>
      </c>
      <c r="L384" s="12" t="s">
        <v>530</v>
      </c>
      <c r="M384" s="15">
        <v>236.5</v>
      </c>
      <c r="N384" s="14">
        <f t="shared" si="15"/>
        <v>120.61</v>
      </c>
      <c r="O384" s="13">
        <v>22.707380000000004</v>
      </c>
      <c r="P384" s="12"/>
    </row>
    <row r="385" spans="2:16" ht="15" customHeight="1" x14ac:dyDescent="0.25">
      <c r="B385" s="18" t="s">
        <v>359</v>
      </c>
      <c r="C385" s="17" t="s">
        <v>3094</v>
      </c>
      <c r="D385" s="12" t="s">
        <v>800</v>
      </c>
      <c r="E385" s="12"/>
      <c r="F385" s="12" t="s">
        <v>496</v>
      </c>
      <c r="G385" s="16">
        <v>98</v>
      </c>
      <c r="H385" s="12" t="s">
        <v>437</v>
      </c>
      <c r="I385" s="12" t="s">
        <v>466</v>
      </c>
      <c r="J385" s="12" t="s">
        <v>404</v>
      </c>
      <c r="K385" s="12" t="s">
        <v>2946</v>
      </c>
      <c r="L385" s="12" t="s">
        <v>3093</v>
      </c>
      <c r="M385" s="15">
        <v>237</v>
      </c>
      <c r="N385" s="14">
        <f t="shared" si="15"/>
        <v>120.87</v>
      </c>
      <c r="O385" s="13">
        <v>23.706063800000003</v>
      </c>
      <c r="P385" s="12"/>
    </row>
    <row r="386" spans="2:16" ht="15" customHeight="1" x14ac:dyDescent="0.25">
      <c r="B386" s="18" t="s">
        <v>359</v>
      </c>
      <c r="C386" s="17" t="s">
        <v>1989</v>
      </c>
      <c r="D386" s="12" t="s">
        <v>404</v>
      </c>
      <c r="E386" s="12"/>
      <c r="F386" s="12" t="s">
        <v>514</v>
      </c>
      <c r="G386" s="16">
        <v>94</v>
      </c>
      <c r="H386" s="12" t="s">
        <v>756</v>
      </c>
      <c r="I386" s="12" t="s">
        <v>466</v>
      </c>
      <c r="J386" s="12" t="s">
        <v>404</v>
      </c>
      <c r="K386" s="12" t="s">
        <v>1821</v>
      </c>
      <c r="L386" s="12" t="s">
        <v>1988</v>
      </c>
      <c r="M386" s="15">
        <v>237</v>
      </c>
      <c r="N386" s="14">
        <f t="shared" si="15"/>
        <v>120.87</v>
      </c>
      <c r="O386" s="13">
        <v>22.4</v>
      </c>
      <c r="P386" s="12"/>
    </row>
    <row r="387" spans="2:16" ht="15" customHeight="1" x14ac:dyDescent="0.25">
      <c r="B387" s="18" t="s">
        <v>359</v>
      </c>
      <c r="C387" s="17" t="s">
        <v>939</v>
      </c>
      <c r="D387" s="12" t="s">
        <v>800</v>
      </c>
      <c r="E387" s="12"/>
      <c r="F387" s="12" t="s">
        <v>496</v>
      </c>
      <c r="G387" s="16">
        <v>98</v>
      </c>
      <c r="H387" s="12" t="s">
        <v>437</v>
      </c>
      <c r="I387" s="12" t="s">
        <v>466</v>
      </c>
      <c r="J387" s="12" t="s">
        <v>404</v>
      </c>
      <c r="K387" s="12" t="s">
        <v>918</v>
      </c>
      <c r="L387" s="12" t="s">
        <v>938</v>
      </c>
      <c r="M387" s="15">
        <v>237</v>
      </c>
      <c r="N387" s="14">
        <f t="shared" si="15"/>
        <v>120.87</v>
      </c>
      <c r="O387" s="13">
        <v>24.25</v>
      </c>
      <c r="P387" s="12"/>
    </row>
    <row r="388" spans="2:16" ht="15" customHeight="1" x14ac:dyDescent="0.25">
      <c r="B388" s="18" t="s">
        <v>359</v>
      </c>
      <c r="C388" s="17" t="s">
        <v>873</v>
      </c>
      <c r="D388" s="12" t="s">
        <v>872</v>
      </c>
      <c r="E388" s="12"/>
      <c r="F388" s="12" t="s">
        <v>871</v>
      </c>
      <c r="G388" s="16">
        <v>98</v>
      </c>
      <c r="H388" s="12" t="s">
        <v>451</v>
      </c>
      <c r="I388" s="12" t="s">
        <v>466</v>
      </c>
      <c r="J388" s="12" t="s">
        <v>404</v>
      </c>
      <c r="K388" s="12" t="s">
        <v>754</v>
      </c>
      <c r="L388" s="12" t="s">
        <v>870</v>
      </c>
      <c r="M388" s="15">
        <v>237</v>
      </c>
      <c r="N388" s="14">
        <f t="shared" si="15"/>
        <v>120.87</v>
      </c>
      <c r="O388" s="13">
        <v>26.46</v>
      </c>
      <c r="P388" s="12"/>
    </row>
    <row r="389" spans="2:16" ht="15" customHeight="1" x14ac:dyDescent="0.25">
      <c r="B389" s="18" t="s">
        <v>359</v>
      </c>
      <c r="C389" s="17" t="s">
        <v>3174</v>
      </c>
      <c r="D389" s="12" t="s">
        <v>770</v>
      </c>
      <c r="E389" s="12"/>
      <c r="F389" s="12" t="s">
        <v>487</v>
      </c>
      <c r="G389" s="16">
        <v>99</v>
      </c>
      <c r="H389" s="12" t="s">
        <v>451</v>
      </c>
      <c r="I389" s="12" t="s">
        <v>466</v>
      </c>
      <c r="J389" s="12" t="s">
        <v>404</v>
      </c>
      <c r="K389" s="12" t="s">
        <v>2946</v>
      </c>
      <c r="L389" s="12" t="s">
        <v>3173</v>
      </c>
      <c r="M389" s="15">
        <v>237.5</v>
      </c>
      <c r="N389" s="14">
        <f t="shared" si="15"/>
        <v>121.12</v>
      </c>
      <c r="O389" s="13">
        <v>23.850140723520006</v>
      </c>
      <c r="P389" s="12"/>
    </row>
    <row r="390" spans="2:16" ht="15" customHeight="1" x14ac:dyDescent="0.25">
      <c r="B390" s="37" t="s">
        <v>953</v>
      </c>
      <c r="C390" s="36" t="s">
        <v>1457</v>
      </c>
      <c r="D390" s="33" t="s">
        <v>404</v>
      </c>
      <c r="E390" s="33" t="s">
        <v>580</v>
      </c>
      <c r="F390" s="12" t="s">
        <v>616</v>
      </c>
      <c r="G390" s="33" t="s">
        <v>1434</v>
      </c>
      <c r="H390" s="33" t="s">
        <v>437</v>
      </c>
      <c r="I390" s="33" t="s">
        <v>466</v>
      </c>
      <c r="J390" s="33" t="s">
        <v>404</v>
      </c>
      <c r="K390" s="12" t="s">
        <v>1409</v>
      </c>
      <c r="L390" s="12" t="s">
        <v>1456</v>
      </c>
      <c r="M390" s="15">
        <v>237.5</v>
      </c>
      <c r="N390" s="14">
        <f t="shared" si="15"/>
        <v>121.12</v>
      </c>
      <c r="O390" s="34">
        <v>40.417618013760006</v>
      </c>
      <c r="P390" s="12"/>
    </row>
    <row r="391" spans="2:16" ht="15" customHeight="1" x14ac:dyDescent="0.25">
      <c r="B391" s="18" t="s">
        <v>359</v>
      </c>
      <c r="C391" s="17" t="s">
        <v>3057</v>
      </c>
      <c r="D391" s="12" t="s">
        <v>2429</v>
      </c>
      <c r="E391" s="12"/>
      <c r="F391" s="12" t="s">
        <v>737</v>
      </c>
      <c r="G391" s="16">
        <v>91</v>
      </c>
      <c r="H391" s="12" t="s">
        <v>451</v>
      </c>
      <c r="I391" s="12" t="s">
        <v>466</v>
      </c>
      <c r="J391" s="12" t="s">
        <v>404</v>
      </c>
      <c r="K391" s="12" t="s">
        <v>2946</v>
      </c>
      <c r="L391" s="12" t="s">
        <v>3056</v>
      </c>
      <c r="M391" s="15">
        <v>238</v>
      </c>
      <c r="N391" s="14">
        <f t="shared" si="15"/>
        <v>121.38</v>
      </c>
      <c r="O391" s="13">
        <v>21.825767700000004</v>
      </c>
      <c r="P391" s="12"/>
    </row>
    <row r="392" spans="2:16" ht="15" customHeight="1" x14ac:dyDescent="0.25">
      <c r="B392" s="18" t="s">
        <v>953</v>
      </c>
      <c r="C392" s="17" t="s">
        <v>1324</v>
      </c>
      <c r="D392" s="28" t="s">
        <v>404</v>
      </c>
      <c r="E392" s="12"/>
      <c r="F392" s="12" t="s">
        <v>1093</v>
      </c>
      <c r="G392" s="16">
        <v>109</v>
      </c>
      <c r="H392" s="12" t="s">
        <v>437</v>
      </c>
      <c r="I392" s="12" t="s">
        <v>466</v>
      </c>
      <c r="J392" s="12" t="s">
        <v>404</v>
      </c>
      <c r="K392" s="12" t="s">
        <v>1308</v>
      </c>
      <c r="L392" s="12" t="s">
        <v>1323</v>
      </c>
      <c r="M392" s="15">
        <v>238</v>
      </c>
      <c r="N392" s="14">
        <f t="shared" si="15"/>
        <v>121.38</v>
      </c>
      <c r="O392" s="13">
        <v>37.477885520640001</v>
      </c>
      <c r="P392" s="12"/>
    </row>
    <row r="393" spans="2:16" ht="15" customHeight="1" x14ac:dyDescent="0.25">
      <c r="B393" s="18" t="s">
        <v>953</v>
      </c>
      <c r="C393" s="17" t="s">
        <v>3249</v>
      </c>
      <c r="D393" s="28" t="s">
        <v>404</v>
      </c>
      <c r="E393" s="12"/>
      <c r="F393" s="12" t="s">
        <v>677</v>
      </c>
      <c r="G393" s="16">
        <v>104</v>
      </c>
      <c r="H393" s="12" t="s">
        <v>537</v>
      </c>
      <c r="I393" s="12" t="s">
        <v>557</v>
      </c>
      <c r="J393" s="12" t="s">
        <v>404</v>
      </c>
      <c r="K393" s="12" t="s">
        <v>3242</v>
      </c>
      <c r="L393" s="12" t="s">
        <v>3248</v>
      </c>
      <c r="M393" s="15">
        <v>238.5</v>
      </c>
      <c r="N393" s="14">
        <f t="shared" si="15"/>
        <v>121.63</v>
      </c>
      <c r="O393" s="13">
        <v>26.74</v>
      </c>
      <c r="P393" s="12"/>
    </row>
    <row r="394" spans="2:16" ht="15" customHeight="1" x14ac:dyDescent="0.25">
      <c r="B394" s="18" t="s">
        <v>359</v>
      </c>
      <c r="C394" s="17" t="s">
        <v>1811</v>
      </c>
      <c r="D394" s="12" t="s">
        <v>404</v>
      </c>
      <c r="E394" s="12"/>
      <c r="F394" s="12" t="s">
        <v>719</v>
      </c>
      <c r="G394" s="16">
        <v>94</v>
      </c>
      <c r="H394" s="12" t="s">
        <v>756</v>
      </c>
      <c r="I394" s="12" t="s">
        <v>466</v>
      </c>
      <c r="J394" s="12" t="s">
        <v>404</v>
      </c>
      <c r="K394" s="12" t="s">
        <v>1647</v>
      </c>
      <c r="L394" s="12" t="s">
        <v>1810</v>
      </c>
      <c r="M394" s="15">
        <v>238.5</v>
      </c>
      <c r="N394" s="14">
        <f t="shared" si="15"/>
        <v>121.63</v>
      </c>
      <c r="O394" s="13">
        <v>22.8148704</v>
      </c>
      <c r="P394" s="12"/>
    </row>
    <row r="395" spans="2:16" ht="15" customHeight="1" x14ac:dyDescent="0.25">
      <c r="B395" s="18" t="s">
        <v>359</v>
      </c>
      <c r="C395" s="17" t="s">
        <v>2220</v>
      </c>
      <c r="D395" s="12" t="s">
        <v>404</v>
      </c>
      <c r="E395" s="12"/>
      <c r="F395" s="12" t="s">
        <v>470</v>
      </c>
      <c r="G395" s="16">
        <v>103</v>
      </c>
      <c r="H395" s="12" t="s">
        <v>437</v>
      </c>
      <c r="I395" s="12" t="s">
        <v>466</v>
      </c>
      <c r="J395" s="12" t="s">
        <v>404</v>
      </c>
      <c r="K395" s="12" t="s">
        <v>2168</v>
      </c>
      <c r="L395" s="12" t="s">
        <v>2219</v>
      </c>
      <c r="M395" s="15">
        <v>239</v>
      </c>
      <c r="N395" s="14">
        <f t="shared" si="15"/>
        <v>121.89</v>
      </c>
      <c r="O395" s="13">
        <v>30.86</v>
      </c>
      <c r="P395" s="12"/>
    </row>
    <row r="396" spans="2:16" ht="15" customHeight="1" x14ac:dyDescent="0.25">
      <c r="B396" s="18" t="s">
        <v>953</v>
      </c>
      <c r="C396" s="17" t="s">
        <v>1256</v>
      </c>
      <c r="D396" s="28" t="s">
        <v>404</v>
      </c>
      <c r="E396" s="12"/>
      <c r="F396" s="12" t="s">
        <v>1255</v>
      </c>
      <c r="G396" s="16">
        <v>109</v>
      </c>
      <c r="H396" s="12" t="s">
        <v>569</v>
      </c>
      <c r="I396" s="12" t="s">
        <v>466</v>
      </c>
      <c r="J396" s="12" t="s">
        <v>404</v>
      </c>
      <c r="K396" s="12" t="s">
        <v>1251</v>
      </c>
      <c r="L396" s="12" t="s">
        <v>1254</v>
      </c>
      <c r="M396" s="15">
        <v>239</v>
      </c>
      <c r="N396" s="14">
        <f t="shared" si="15"/>
        <v>121.89</v>
      </c>
      <c r="O396" s="13">
        <v>32.476742337600008</v>
      </c>
      <c r="P396" s="12"/>
    </row>
    <row r="397" spans="2:16" s="41" customFormat="1" ht="15" customHeight="1" x14ac:dyDescent="0.2">
      <c r="B397" s="18" t="s">
        <v>953</v>
      </c>
      <c r="C397" s="17" t="s">
        <v>1160</v>
      </c>
      <c r="D397" s="28" t="s">
        <v>404</v>
      </c>
      <c r="E397" s="12" t="s">
        <v>580</v>
      </c>
      <c r="F397" s="12" t="s">
        <v>589</v>
      </c>
      <c r="G397" s="16">
        <v>110</v>
      </c>
      <c r="H397" s="12" t="s">
        <v>437</v>
      </c>
      <c r="I397" s="12" t="s">
        <v>466</v>
      </c>
      <c r="J397" s="12" t="s">
        <v>404</v>
      </c>
      <c r="K397" s="12" t="s">
        <v>1106</v>
      </c>
      <c r="L397" s="12" t="s">
        <v>1159</v>
      </c>
      <c r="M397" s="15">
        <v>239</v>
      </c>
      <c r="N397" s="14">
        <f t="shared" si="15"/>
        <v>121.89</v>
      </c>
      <c r="O397" s="13">
        <v>37.983859199999998</v>
      </c>
      <c r="P397" s="12"/>
    </row>
    <row r="398" spans="2:16" ht="15" customHeight="1" x14ac:dyDescent="0.25">
      <c r="B398" s="18" t="s">
        <v>953</v>
      </c>
      <c r="C398" s="17" t="s">
        <v>1516</v>
      </c>
      <c r="D398" s="28" t="s">
        <v>404</v>
      </c>
      <c r="E398" s="12"/>
      <c r="F398" s="12" t="s">
        <v>1515</v>
      </c>
      <c r="G398" s="16">
        <v>103</v>
      </c>
      <c r="H398" s="12" t="s">
        <v>756</v>
      </c>
      <c r="I398" s="12" t="s">
        <v>466</v>
      </c>
      <c r="J398" s="12" t="s">
        <v>404</v>
      </c>
      <c r="K398" s="12" t="s">
        <v>1482</v>
      </c>
      <c r="L398" s="12" t="s">
        <v>1514</v>
      </c>
      <c r="M398" s="15">
        <v>239.5</v>
      </c>
      <c r="N398" s="14">
        <f t="shared" si="15"/>
        <v>122.14</v>
      </c>
      <c r="O398" s="13">
        <v>25.577999999999999</v>
      </c>
      <c r="P398" s="12"/>
    </row>
    <row r="399" spans="2:16" ht="15" customHeight="1" x14ac:dyDescent="0.25">
      <c r="B399" s="18" t="s">
        <v>359</v>
      </c>
      <c r="C399" s="17" t="s">
        <v>2402</v>
      </c>
      <c r="D399" s="12" t="s">
        <v>820</v>
      </c>
      <c r="E399" s="12"/>
      <c r="F399" s="12" t="s">
        <v>490</v>
      </c>
      <c r="G399" s="16">
        <v>102</v>
      </c>
      <c r="H399" s="12" t="s">
        <v>437</v>
      </c>
      <c r="I399" s="12" t="s">
        <v>466</v>
      </c>
      <c r="J399" s="12" t="s">
        <v>404</v>
      </c>
      <c r="K399" s="12" t="s">
        <v>2399</v>
      </c>
      <c r="L399" s="12" t="s">
        <v>2401</v>
      </c>
      <c r="M399" s="15">
        <v>240.5</v>
      </c>
      <c r="N399" s="14">
        <f t="shared" si="15"/>
        <v>122.65</v>
      </c>
      <c r="O399" s="13">
        <v>24.47</v>
      </c>
      <c r="P399" s="12"/>
    </row>
    <row r="400" spans="2:16" ht="15" customHeight="1" x14ac:dyDescent="0.25">
      <c r="B400" s="18" t="s">
        <v>953</v>
      </c>
      <c r="C400" s="17" t="s">
        <v>3255</v>
      </c>
      <c r="D400" s="28" t="s">
        <v>404</v>
      </c>
      <c r="E400" s="12"/>
      <c r="F400" s="12" t="s">
        <v>694</v>
      </c>
      <c r="G400" s="16">
        <v>97</v>
      </c>
      <c r="H400" s="12" t="s">
        <v>537</v>
      </c>
      <c r="I400" s="12" t="s">
        <v>557</v>
      </c>
      <c r="J400" s="12" t="s">
        <v>404</v>
      </c>
      <c r="K400" s="12" t="s">
        <v>3242</v>
      </c>
      <c r="L400" s="12" t="s">
        <v>3254</v>
      </c>
      <c r="M400" s="15">
        <v>241</v>
      </c>
      <c r="N400" s="14">
        <f t="shared" si="15"/>
        <v>122.91</v>
      </c>
      <c r="O400" s="13">
        <v>23.81</v>
      </c>
      <c r="P400" s="12"/>
    </row>
    <row r="401" spans="2:16" ht="15" customHeight="1" x14ac:dyDescent="0.25">
      <c r="B401" s="18" t="s">
        <v>359</v>
      </c>
      <c r="C401" s="17" t="s">
        <v>3134</v>
      </c>
      <c r="D401" s="12" t="s">
        <v>763</v>
      </c>
      <c r="E401" s="12"/>
      <c r="F401" s="12" t="s">
        <v>700</v>
      </c>
      <c r="G401" s="16">
        <v>99</v>
      </c>
      <c r="H401" s="12" t="s">
        <v>537</v>
      </c>
      <c r="I401" s="12" t="s">
        <v>557</v>
      </c>
      <c r="J401" s="12" t="s">
        <v>404</v>
      </c>
      <c r="K401" s="12" t="s">
        <v>2946</v>
      </c>
      <c r="L401" s="12" t="s">
        <v>3133</v>
      </c>
      <c r="M401" s="15">
        <v>241</v>
      </c>
      <c r="N401" s="14">
        <f t="shared" si="15"/>
        <v>122.91</v>
      </c>
      <c r="O401" s="13">
        <v>22.377099819840005</v>
      </c>
      <c r="P401" s="12"/>
    </row>
    <row r="402" spans="2:16" ht="15" customHeight="1" x14ac:dyDescent="0.25">
      <c r="B402" s="18" t="s">
        <v>359</v>
      </c>
      <c r="C402" s="17" t="s">
        <v>2921</v>
      </c>
      <c r="D402" s="12" t="s">
        <v>829</v>
      </c>
      <c r="E402" s="12"/>
      <c r="F402" s="12" t="s">
        <v>686</v>
      </c>
      <c r="G402" s="16">
        <v>91</v>
      </c>
      <c r="H402" s="12" t="s">
        <v>537</v>
      </c>
      <c r="I402" s="12" t="s">
        <v>466</v>
      </c>
      <c r="J402" s="12" t="s">
        <v>826</v>
      </c>
      <c r="K402" s="12" t="s">
        <v>2902</v>
      </c>
      <c r="L402" s="12" t="s">
        <v>2920</v>
      </c>
      <c r="M402" s="15">
        <v>241</v>
      </c>
      <c r="N402" s="14">
        <f t="shared" si="15"/>
        <v>122.91</v>
      </c>
      <c r="O402" s="13">
        <v>25.456517226240006</v>
      </c>
      <c r="P402" s="12"/>
    </row>
    <row r="403" spans="2:16" ht="15" customHeight="1" x14ac:dyDescent="0.25">
      <c r="B403" s="18" t="s">
        <v>359</v>
      </c>
      <c r="C403" s="17" t="s">
        <v>1999</v>
      </c>
      <c r="D403" s="12" t="s">
        <v>404</v>
      </c>
      <c r="E403" s="12"/>
      <c r="F403" s="12" t="s">
        <v>749</v>
      </c>
      <c r="G403" s="16">
        <v>93</v>
      </c>
      <c r="H403" s="12" t="s">
        <v>756</v>
      </c>
      <c r="I403" s="12" t="s">
        <v>557</v>
      </c>
      <c r="J403" s="12" t="s">
        <v>404</v>
      </c>
      <c r="K403" s="12" t="s">
        <v>1821</v>
      </c>
      <c r="L403" s="12" t="s">
        <v>1998</v>
      </c>
      <c r="M403" s="15">
        <v>241</v>
      </c>
      <c r="N403" s="14">
        <f t="shared" si="15"/>
        <v>122.91</v>
      </c>
      <c r="O403" s="13">
        <v>20.2</v>
      </c>
      <c r="P403" s="12"/>
    </row>
    <row r="404" spans="2:16" ht="15" customHeight="1" x14ac:dyDescent="0.25">
      <c r="B404" s="18" t="s">
        <v>359</v>
      </c>
      <c r="C404" s="17" t="s">
        <v>2246</v>
      </c>
      <c r="D404" s="12" t="s">
        <v>404</v>
      </c>
      <c r="E404" s="12" t="s">
        <v>580</v>
      </c>
      <c r="F404" s="12" t="s">
        <v>1093</v>
      </c>
      <c r="G404" s="16">
        <v>109</v>
      </c>
      <c r="H404" s="12" t="s">
        <v>569</v>
      </c>
      <c r="I404" s="12" t="s">
        <v>466</v>
      </c>
      <c r="J404" s="12" t="s">
        <v>404</v>
      </c>
      <c r="K404" s="12" t="s">
        <v>2168</v>
      </c>
      <c r="L404" s="12" t="s">
        <v>2245</v>
      </c>
      <c r="M404" s="15">
        <v>241.5</v>
      </c>
      <c r="N404" s="14">
        <f t="shared" si="15"/>
        <v>123.16</v>
      </c>
      <c r="O404" s="13">
        <v>33.07</v>
      </c>
      <c r="P404" s="12"/>
    </row>
    <row r="405" spans="2:16" ht="15" customHeight="1" x14ac:dyDescent="0.25">
      <c r="B405" s="18" t="s">
        <v>953</v>
      </c>
      <c r="C405" s="17" t="s">
        <v>1365</v>
      </c>
      <c r="D405" s="28" t="s">
        <v>404</v>
      </c>
      <c r="E405" s="12" t="s">
        <v>580</v>
      </c>
      <c r="F405" s="12" t="s">
        <v>1057</v>
      </c>
      <c r="G405" s="16">
        <v>109</v>
      </c>
      <c r="H405" s="12" t="s">
        <v>569</v>
      </c>
      <c r="I405" s="12" t="s">
        <v>436</v>
      </c>
      <c r="J405" s="12" t="s">
        <v>404</v>
      </c>
      <c r="K405" s="12" t="s">
        <v>1308</v>
      </c>
      <c r="L405" s="12" t="s">
        <v>1364</v>
      </c>
      <c r="M405" s="15">
        <v>241.5</v>
      </c>
      <c r="N405" s="14">
        <f t="shared" si="15"/>
        <v>123.16</v>
      </c>
      <c r="O405" s="13">
        <v>39.462751699999998</v>
      </c>
      <c r="P405" s="12"/>
    </row>
    <row r="406" spans="2:16" ht="15" customHeight="1" x14ac:dyDescent="0.25">
      <c r="B406" s="18" t="s">
        <v>359</v>
      </c>
      <c r="C406" s="17" t="s">
        <v>816</v>
      </c>
      <c r="D406" s="12" t="s">
        <v>815</v>
      </c>
      <c r="E406" s="12"/>
      <c r="F406" s="12" t="s">
        <v>534</v>
      </c>
      <c r="G406" s="16">
        <v>94</v>
      </c>
      <c r="H406" s="12" t="s">
        <v>537</v>
      </c>
      <c r="I406" s="12" t="s">
        <v>466</v>
      </c>
      <c r="J406" s="12" t="s">
        <v>404</v>
      </c>
      <c r="K406" s="12" t="s">
        <v>754</v>
      </c>
      <c r="L406" s="12" t="s">
        <v>814</v>
      </c>
      <c r="M406" s="15">
        <v>241.5</v>
      </c>
      <c r="N406" s="14">
        <f t="shared" si="15"/>
        <v>123.16</v>
      </c>
      <c r="O406" s="13">
        <v>21.623647863360002</v>
      </c>
      <c r="P406" s="12"/>
    </row>
    <row r="407" spans="2:16" ht="15" customHeight="1" x14ac:dyDescent="0.25">
      <c r="B407" s="18" t="s">
        <v>359</v>
      </c>
      <c r="C407" s="17" t="s">
        <v>512</v>
      </c>
      <c r="D407" s="12" t="s">
        <v>404</v>
      </c>
      <c r="E407" s="12"/>
      <c r="F407" s="12" t="s">
        <v>511</v>
      </c>
      <c r="G407" s="16">
        <v>95</v>
      </c>
      <c r="H407" s="12" t="s">
        <v>437</v>
      </c>
      <c r="I407" s="12" t="s">
        <v>466</v>
      </c>
      <c r="J407" s="12" t="s">
        <v>404</v>
      </c>
      <c r="K407" s="12" t="s">
        <v>465</v>
      </c>
      <c r="L407" s="12" t="s">
        <v>510</v>
      </c>
      <c r="M407" s="15">
        <v>241.5</v>
      </c>
      <c r="N407" s="14">
        <f t="shared" si="15"/>
        <v>123.16</v>
      </c>
      <c r="O407" s="13">
        <v>23.589220000000001</v>
      </c>
      <c r="P407" s="12"/>
    </row>
    <row r="408" spans="2:16" ht="15" customHeight="1" x14ac:dyDescent="0.25">
      <c r="B408" s="18" t="s">
        <v>359</v>
      </c>
      <c r="C408" s="17" t="s">
        <v>2983</v>
      </c>
      <c r="D408" s="12" t="s">
        <v>457</v>
      </c>
      <c r="E408" s="12"/>
      <c r="F408" s="12" t="s">
        <v>737</v>
      </c>
      <c r="G408" s="16">
        <v>95</v>
      </c>
      <c r="H408" s="12" t="s">
        <v>451</v>
      </c>
      <c r="I408" s="12" t="s">
        <v>557</v>
      </c>
      <c r="J408" s="12" t="s">
        <v>404</v>
      </c>
      <c r="K408" s="12" t="s">
        <v>2946</v>
      </c>
      <c r="L408" s="12" t="s">
        <v>2982</v>
      </c>
      <c r="M408" s="15">
        <v>242</v>
      </c>
      <c r="N408" s="14">
        <f t="shared" si="15"/>
        <v>123.42</v>
      </c>
      <c r="O408" s="13">
        <v>24.36</v>
      </c>
      <c r="P408" s="12"/>
    </row>
    <row r="409" spans="2:16" ht="15" customHeight="1" x14ac:dyDescent="0.25">
      <c r="B409" s="18" t="s">
        <v>359</v>
      </c>
      <c r="C409" s="17" t="s">
        <v>2236</v>
      </c>
      <c r="D409" s="12" t="s">
        <v>404</v>
      </c>
      <c r="E409" s="12" t="s">
        <v>580</v>
      </c>
      <c r="F409" s="12" t="s">
        <v>467</v>
      </c>
      <c r="G409" s="16">
        <v>108</v>
      </c>
      <c r="H409" s="12" t="s">
        <v>437</v>
      </c>
      <c r="I409" s="12" t="s">
        <v>557</v>
      </c>
      <c r="J409" s="12" t="s">
        <v>404</v>
      </c>
      <c r="K409" s="12" t="s">
        <v>2168</v>
      </c>
      <c r="L409" s="12" t="s">
        <v>2235</v>
      </c>
      <c r="M409" s="15">
        <v>242.5</v>
      </c>
      <c r="N409" s="14">
        <f t="shared" si="15"/>
        <v>123.67</v>
      </c>
      <c r="O409" s="13">
        <v>32.47</v>
      </c>
      <c r="P409" s="12"/>
    </row>
    <row r="410" spans="2:16" ht="15" customHeight="1" x14ac:dyDescent="0.25">
      <c r="B410" s="18" t="s">
        <v>359</v>
      </c>
      <c r="C410" s="17" t="s">
        <v>724</v>
      </c>
      <c r="D410" s="12" t="s">
        <v>404</v>
      </c>
      <c r="E410" s="12"/>
      <c r="F410" s="12" t="s">
        <v>514</v>
      </c>
      <c r="G410" s="16">
        <v>98</v>
      </c>
      <c r="H410" s="12" t="s">
        <v>537</v>
      </c>
      <c r="I410" s="12" t="s">
        <v>557</v>
      </c>
      <c r="J410" s="12" t="s">
        <v>404</v>
      </c>
      <c r="K410" s="12" t="s">
        <v>670</v>
      </c>
      <c r="L410" s="12" t="s">
        <v>723</v>
      </c>
      <c r="M410" s="15">
        <v>242.5</v>
      </c>
      <c r="N410" s="14">
        <f t="shared" si="15"/>
        <v>123.67</v>
      </c>
      <c r="O410" s="13">
        <v>22.045999999999999</v>
      </c>
      <c r="P410" s="12"/>
    </row>
    <row r="411" spans="2:16" ht="15" customHeight="1" x14ac:dyDescent="0.25">
      <c r="B411" s="18" t="s">
        <v>359</v>
      </c>
      <c r="C411" s="17" t="s">
        <v>3209</v>
      </c>
      <c r="D411" s="12" t="s">
        <v>2842</v>
      </c>
      <c r="E411" s="12"/>
      <c r="F411" s="12" t="s">
        <v>3063</v>
      </c>
      <c r="G411" s="16">
        <v>87</v>
      </c>
      <c r="H411" s="12" t="s">
        <v>537</v>
      </c>
      <c r="I411" s="12" t="s">
        <v>466</v>
      </c>
      <c r="J411" s="12" t="s">
        <v>404</v>
      </c>
      <c r="K411" s="12" t="s">
        <v>3196</v>
      </c>
      <c r="L411" s="12" t="s">
        <v>3208</v>
      </c>
      <c r="M411" s="15">
        <v>243</v>
      </c>
      <c r="N411" s="14">
        <f t="shared" ref="N411:N436" si="16">M411-ROUND(M411*$N$7,2)</f>
        <v>123.93</v>
      </c>
      <c r="O411" s="13">
        <v>22.71</v>
      </c>
      <c r="P411" s="12"/>
    </row>
    <row r="412" spans="2:16" ht="15" customHeight="1" x14ac:dyDescent="0.25">
      <c r="B412" s="18" t="s">
        <v>359</v>
      </c>
      <c r="C412" s="17" t="s">
        <v>2975</v>
      </c>
      <c r="D412" s="12" t="s">
        <v>444</v>
      </c>
      <c r="E412" s="12"/>
      <c r="F412" s="12" t="s">
        <v>749</v>
      </c>
      <c r="G412" s="16">
        <v>89</v>
      </c>
      <c r="H412" s="12" t="s">
        <v>537</v>
      </c>
      <c r="I412" s="12" t="s">
        <v>466</v>
      </c>
      <c r="J412" s="12" t="s">
        <v>404</v>
      </c>
      <c r="K412" s="12" t="s">
        <v>2946</v>
      </c>
      <c r="L412" s="12" t="s">
        <v>2974</v>
      </c>
      <c r="M412" s="15">
        <v>243</v>
      </c>
      <c r="N412" s="14">
        <f t="shared" si="16"/>
        <v>123.93</v>
      </c>
      <c r="O412" s="13">
        <v>19.93</v>
      </c>
      <c r="P412" s="12"/>
    </row>
    <row r="413" spans="2:16" ht="15" customHeight="1" x14ac:dyDescent="0.25">
      <c r="B413" s="37" t="s">
        <v>953</v>
      </c>
      <c r="C413" s="36" t="s">
        <v>1446</v>
      </c>
      <c r="D413" s="33" t="s">
        <v>404</v>
      </c>
      <c r="E413" s="33" t="s">
        <v>580</v>
      </c>
      <c r="F413" s="12" t="s">
        <v>598</v>
      </c>
      <c r="G413" s="33" t="s">
        <v>1445</v>
      </c>
      <c r="H413" s="33" t="s">
        <v>437</v>
      </c>
      <c r="I413" s="33" t="s">
        <v>466</v>
      </c>
      <c r="J413" s="33" t="s">
        <v>404</v>
      </c>
      <c r="K413" s="12" t="s">
        <v>1409</v>
      </c>
      <c r="L413" s="12" t="s">
        <v>1444</v>
      </c>
      <c r="M413" s="15">
        <v>243</v>
      </c>
      <c r="N413" s="14">
        <f t="shared" si="16"/>
        <v>123.93</v>
      </c>
      <c r="O413" s="34">
        <v>42.453631446720003</v>
      </c>
      <c r="P413" s="12"/>
    </row>
    <row r="414" spans="2:16" ht="15" customHeight="1" x14ac:dyDescent="0.25">
      <c r="B414" s="18" t="s">
        <v>953</v>
      </c>
      <c r="C414" s="17" t="s">
        <v>1393</v>
      </c>
      <c r="D414" s="28" t="s">
        <v>404</v>
      </c>
      <c r="E414" s="12" t="s">
        <v>580</v>
      </c>
      <c r="F414" s="12" t="s">
        <v>598</v>
      </c>
      <c r="G414" s="16">
        <v>115</v>
      </c>
      <c r="H414" s="12" t="s">
        <v>569</v>
      </c>
      <c r="I414" s="12" t="s">
        <v>466</v>
      </c>
      <c r="J414" s="12" t="s">
        <v>404</v>
      </c>
      <c r="K414" s="12" t="s">
        <v>1308</v>
      </c>
      <c r="L414" s="12" t="s">
        <v>1392</v>
      </c>
      <c r="M414" s="15">
        <v>243.5</v>
      </c>
      <c r="N414" s="14">
        <f t="shared" si="16"/>
        <v>124.18</v>
      </c>
      <c r="O414" s="13">
        <v>42.447368400000002</v>
      </c>
      <c r="P414" s="12"/>
    </row>
    <row r="415" spans="2:16" ht="15" customHeight="1" x14ac:dyDescent="0.25">
      <c r="B415" s="18" t="s">
        <v>953</v>
      </c>
      <c r="C415" s="17" t="s">
        <v>1282</v>
      </c>
      <c r="D415" s="28" t="s">
        <v>1263</v>
      </c>
      <c r="E415" s="12"/>
      <c r="F415" s="12" t="s">
        <v>120</v>
      </c>
      <c r="G415" s="16" t="s">
        <v>418</v>
      </c>
      <c r="H415" s="12" t="s">
        <v>569</v>
      </c>
      <c r="I415" s="12" t="s">
        <v>405</v>
      </c>
      <c r="J415" s="12" t="s">
        <v>404</v>
      </c>
      <c r="K415" s="12" t="s">
        <v>1251</v>
      </c>
      <c r="L415" s="12" t="s">
        <v>1281</v>
      </c>
      <c r="M415" s="15">
        <v>243.5</v>
      </c>
      <c r="N415" s="14">
        <f t="shared" si="16"/>
        <v>124.18</v>
      </c>
      <c r="O415" s="13">
        <v>39.241880000000002</v>
      </c>
      <c r="P415" s="12"/>
    </row>
    <row r="416" spans="2:16" ht="15" customHeight="1" x14ac:dyDescent="0.25">
      <c r="B416" s="18" t="s">
        <v>953</v>
      </c>
      <c r="C416" s="17" t="s">
        <v>1171</v>
      </c>
      <c r="D416" s="28" t="s">
        <v>404</v>
      </c>
      <c r="E416" s="12"/>
      <c r="F416" s="12" t="s">
        <v>1170</v>
      </c>
      <c r="G416" s="16">
        <v>111</v>
      </c>
      <c r="H416" s="12" t="s">
        <v>569</v>
      </c>
      <c r="I416" s="12" t="s">
        <v>466</v>
      </c>
      <c r="J416" s="12" t="s">
        <v>404</v>
      </c>
      <c r="K416" s="12" t="s">
        <v>1106</v>
      </c>
      <c r="L416" s="12" t="s">
        <v>1169</v>
      </c>
      <c r="M416" s="15">
        <v>243.5</v>
      </c>
      <c r="N416" s="14">
        <f t="shared" si="16"/>
        <v>124.18</v>
      </c>
      <c r="O416" s="13">
        <v>36.480931200000001</v>
      </c>
      <c r="P416" s="12"/>
    </row>
    <row r="417" spans="2:16" ht="15" customHeight="1" x14ac:dyDescent="0.25">
      <c r="B417" s="18" t="s">
        <v>953</v>
      </c>
      <c r="C417" s="17" t="s">
        <v>1164</v>
      </c>
      <c r="D417" s="28" t="s">
        <v>404</v>
      </c>
      <c r="E417" s="12"/>
      <c r="F417" s="12" t="s">
        <v>473</v>
      </c>
      <c r="G417" s="16">
        <v>103</v>
      </c>
      <c r="H417" s="12" t="s">
        <v>451</v>
      </c>
      <c r="I417" s="12" t="s">
        <v>466</v>
      </c>
      <c r="J417" s="12" t="s">
        <v>404</v>
      </c>
      <c r="K417" s="12" t="s">
        <v>1106</v>
      </c>
      <c r="L417" s="12" t="s">
        <v>1163</v>
      </c>
      <c r="M417" s="15">
        <v>243.5</v>
      </c>
      <c r="N417" s="14">
        <f t="shared" si="16"/>
        <v>124.18</v>
      </c>
      <c r="O417" s="13">
        <v>31.7816352</v>
      </c>
      <c r="P417" s="12"/>
    </row>
    <row r="418" spans="2:16" ht="15" customHeight="1" x14ac:dyDescent="0.25">
      <c r="B418" s="18" t="s">
        <v>359</v>
      </c>
      <c r="C418" s="17" t="s">
        <v>1995</v>
      </c>
      <c r="D418" s="12" t="s">
        <v>404</v>
      </c>
      <c r="E418" s="12"/>
      <c r="F418" s="12" t="s">
        <v>737</v>
      </c>
      <c r="G418" s="16">
        <v>95</v>
      </c>
      <c r="H418" s="12" t="s">
        <v>756</v>
      </c>
      <c r="I418" s="12" t="s">
        <v>557</v>
      </c>
      <c r="J418" s="12" t="s">
        <v>404</v>
      </c>
      <c r="K418" s="12" t="s">
        <v>1821</v>
      </c>
      <c r="L418" s="12" t="s">
        <v>1994</v>
      </c>
      <c r="M418" s="15">
        <v>244</v>
      </c>
      <c r="N418" s="14">
        <f t="shared" si="16"/>
        <v>124.44</v>
      </c>
      <c r="O418" s="13">
        <v>22</v>
      </c>
      <c r="P418" s="12"/>
    </row>
    <row r="419" spans="2:16" ht="15" customHeight="1" x14ac:dyDescent="0.25">
      <c r="B419" s="18" t="s">
        <v>953</v>
      </c>
      <c r="C419" s="17" t="s">
        <v>1088</v>
      </c>
      <c r="D419" s="28" t="s">
        <v>404</v>
      </c>
      <c r="E419" s="12"/>
      <c r="F419" s="12" t="s">
        <v>561</v>
      </c>
      <c r="G419" s="16">
        <v>109</v>
      </c>
      <c r="H419" s="12" t="s">
        <v>756</v>
      </c>
      <c r="I419" s="12" t="s">
        <v>557</v>
      </c>
      <c r="J419" s="12" t="s">
        <v>404</v>
      </c>
      <c r="K419" s="12" t="s">
        <v>1060</v>
      </c>
      <c r="L419" s="12" t="s">
        <v>1087</v>
      </c>
      <c r="M419" s="15">
        <v>244</v>
      </c>
      <c r="N419" s="14">
        <f t="shared" si="16"/>
        <v>124.44</v>
      </c>
      <c r="O419" s="13">
        <v>31.082009642880003</v>
      </c>
      <c r="P419" s="12"/>
    </row>
    <row r="420" spans="2:16" ht="15" customHeight="1" x14ac:dyDescent="0.25">
      <c r="B420" s="18" t="s">
        <v>359</v>
      </c>
      <c r="C420" s="17" t="s">
        <v>711</v>
      </c>
      <c r="D420" s="12" t="s">
        <v>404</v>
      </c>
      <c r="E420" s="12"/>
      <c r="F420" s="12" t="s">
        <v>487</v>
      </c>
      <c r="G420" s="16">
        <v>99</v>
      </c>
      <c r="H420" s="12" t="s">
        <v>451</v>
      </c>
      <c r="I420" s="12" t="s">
        <v>466</v>
      </c>
      <c r="J420" s="12" t="s">
        <v>404</v>
      </c>
      <c r="K420" s="12" t="s">
        <v>670</v>
      </c>
      <c r="L420" s="12" t="s">
        <v>710</v>
      </c>
      <c r="M420" s="15">
        <v>244</v>
      </c>
      <c r="N420" s="14">
        <f t="shared" si="16"/>
        <v>124.44</v>
      </c>
      <c r="O420" s="13">
        <v>24.911980000000003</v>
      </c>
      <c r="P420" s="12"/>
    </row>
    <row r="421" spans="2:16" ht="15" customHeight="1" x14ac:dyDescent="0.25">
      <c r="B421" s="18" t="s">
        <v>953</v>
      </c>
      <c r="C421" s="17" t="s">
        <v>1063</v>
      </c>
      <c r="D421" s="28" t="s">
        <v>404</v>
      </c>
      <c r="E421" s="12"/>
      <c r="F421" s="12" t="s">
        <v>473</v>
      </c>
      <c r="G421" s="16">
        <v>107</v>
      </c>
      <c r="H421" s="12" t="s">
        <v>537</v>
      </c>
      <c r="I421" s="12" t="s">
        <v>557</v>
      </c>
      <c r="J421" s="12" t="s">
        <v>404</v>
      </c>
      <c r="K421" s="12" t="s">
        <v>1060</v>
      </c>
      <c r="L421" s="12" t="s">
        <v>1062</v>
      </c>
      <c r="M421" s="15">
        <v>244.5</v>
      </c>
      <c r="N421" s="14">
        <f t="shared" si="16"/>
        <v>124.69</v>
      </c>
      <c r="O421" s="13">
        <v>31.259790441600007</v>
      </c>
      <c r="P421" s="12"/>
    </row>
    <row r="422" spans="2:16" ht="15" customHeight="1" x14ac:dyDescent="0.25">
      <c r="B422" s="18" t="s">
        <v>359</v>
      </c>
      <c r="C422" s="17" t="s">
        <v>2238</v>
      </c>
      <c r="D422" s="12" t="s">
        <v>404</v>
      </c>
      <c r="E422" s="12"/>
      <c r="F422" s="12" t="s">
        <v>467</v>
      </c>
      <c r="G422" s="16">
        <v>108</v>
      </c>
      <c r="H422" s="12" t="s">
        <v>451</v>
      </c>
      <c r="I422" s="12" t="s">
        <v>557</v>
      </c>
      <c r="J422" s="12" t="s">
        <v>404</v>
      </c>
      <c r="K422" s="12" t="s">
        <v>2168</v>
      </c>
      <c r="L422" s="12" t="s">
        <v>2237</v>
      </c>
      <c r="M422" s="15">
        <v>245</v>
      </c>
      <c r="N422" s="14">
        <f t="shared" si="16"/>
        <v>124.95</v>
      </c>
      <c r="O422" s="13">
        <v>33.07</v>
      </c>
      <c r="P422" s="12"/>
    </row>
    <row r="423" spans="2:16" ht="15" customHeight="1" x14ac:dyDescent="0.25">
      <c r="B423" s="18" t="s">
        <v>953</v>
      </c>
      <c r="C423" s="17" t="s">
        <v>1178</v>
      </c>
      <c r="D423" s="28" t="s">
        <v>404</v>
      </c>
      <c r="E423" s="12" t="s">
        <v>580</v>
      </c>
      <c r="F423" s="12" t="s">
        <v>592</v>
      </c>
      <c r="G423" s="16">
        <v>113</v>
      </c>
      <c r="H423" s="12" t="s">
        <v>437</v>
      </c>
      <c r="I423" s="12" t="s">
        <v>466</v>
      </c>
      <c r="J423" s="12" t="s">
        <v>404</v>
      </c>
      <c r="K423" s="12" t="s">
        <v>1106</v>
      </c>
      <c r="L423" s="12" t="s">
        <v>1177</v>
      </c>
      <c r="M423" s="15">
        <v>245</v>
      </c>
      <c r="N423" s="14">
        <f t="shared" si="16"/>
        <v>124.95</v>
      </c>
      <c r="O423" s="13">
        <v>37.018598400000002</v>
      </c>
      <c r="P423" s="12"/>
    </row>
    <row r="424" spans="2:16" ht="15" customHeight="1" x14ac:dyDescent="0.25">
      <c r="B424" s="18" t="s">
        <v>359</v>
      </c>
      <c r="C424" s="17" t="s">
        <v>722</v>
      </c>
      <c r="D424" s="12" t="s">
        <v>404</v>
      </c>
      <c r="E424" s="12"/>
      <c r="F424" s="12" t="s">
        <v>452</v>
      </c>
      <c r="G424" s="16">
        <v>97</v>
      </c>
      <c r="H424" s="12" t="s">
        <v>537</v>
      </c>
      <c r="I424" s="12" t="s">
        <v>466</v>
      </c>
      <c r="J424" s="12" t="s">
        <v>404</v>
      </c>
      <c r="K424" s="12" t="s">
        <v>670</v>
      </c>
      <c r="L424" s="12" t="s">
        <v>721</v>
      </c>
      <c r="M424" s="15">
        <v>245</v>
      </c>
      <c r="N424" s="14">
        <f t="shared" si="16"/>
        <v>124.95</v>
      </c>
      <c r="O424" s="13">
        <v>24.911980000000003</v>
      </c>
      <c r="P424" s="12"/>
    </row>
    <row r="425" spans="2:16" ht="15" customHeight="1" x14ac:dyDescent="0.25">
      <c r="B425" s="18" t="s">
        <v>359</v>
      </c>
      <c r="C425" s="17" t="s">
        <v>614</v>
      </c>
      <c r="D425" s="12" t="s">
        <v>404</v>
      </c>
      <c r="E425" s="12" t="s">
        <v>580</v>
      </c>
      <c r="F425" s="12" t="s">
        <v>613</v>
      </c>
      <c r="G425" s="16">
        <v>116</v>
      </c>
      <c r="H425" s="12" t="s">
        <v>437</v>
      </c>
      <c r="I425" s="12" t="s">
        <v>466</v>
      </c>
      <c r="J425" s="12" t="s">
        <v>404</v>
      </c>
      <c r="K425" s="12" t="s">
        <v>556</v>
      </c>
      <c r="L425" s="12" t="s">
        <v>612</v>
      </c>
      <c r="M425" s="15">
        <v>245</v>
      </c>
      <c r="N425" s="14">
        <f t="shared" si="16"/>
        <v>124.95</v>
      </c>
      <c r="O425" s="13">
        <v>42.335999999999999</v>
      </c>
      <c r="P425" s="12"/>
    </row>
    <row r="426" spans="2:16" ht="15" customHeight="1" x14ac:dyDescent="0.25">
      <c r="B426" s="37" t="s">
        <v>953</v>
      </c>
      <c r="C426" s="36" t="s">
        <v>1450</v>
      </c>
      <c r="D426" s="33" t="s">
        <v>404</v>
      </c>
      <c r="E426" s="33" t="s">
        <v>580</v>
      </c>
      <c r="F426" s="12" t="s">
        <v>607</v>
      </c>
      <c r="G426" s="33" t="s">
        <v>1419</v>
      </c>
      <c r="H426" s="33" t="s">
        <v>437</v>
      </c>
      <c r="I426" s="33" t="s">
        <v>466</v>
      </c>
      <c r="J426" s="33" t="s">
        <v>404</v>
      </c>
      <c r="K426" s="12" t="s">
        <v>1409</v>
      </c>
      <c r="L426" s="12" t="s">
        <v>1449</v>
      </c>
      <c r="M426" s="15">
        <v>245.5</v>
      </c>
      <c r="N426" s="14">
        <f t="shared" si="16"/>
        <v>125.2</v>
      </c>
      <c r="O426" s="34">
        <v>39.372097602240004</v>
      </c>
      <c r="P426" s="12"/>
    </row>
    <row r="427" spans="2:16" ht="15" customHeight="1" x14ac:dyDescent="0.25">
      <c r="B427" s="18" t="s">
        <v>359</v>
      </c>
      <c r="C427" s="17" t="s">
        <v>3070</v>
      </c>
      <c r="D427" s="12" t="s">
        <v>777</v>
      </c>
      <c r="E427" s="12"/>
      <c r="F427" s="12" t="s">
        <v>700</v>
      </c>
      <c r="G427" s="16">
        <v>99</v>
      </c>
      <c r="H427" s="12" t="s">
        <v>451</v>
      </c>
      <c r="I427" s="12" t="s">
        <v>557</v>
      </c>
      <c r="J427" s="12" t="s">
        <v>404</v>
      </c>
      <c r="K427" s="12" t="s">
        <v>2946</v>
      </c>
      <c r="L427" s="12" t="s">
        <v>3069</v>
      </c>
      <c r="M427" s="15">
        <v>246</v>
      </c>
      <c r="N427" s="14">
        <f t="shared" si="16"/>
        <v>125.46</v>
      </c>
      <c r="O427" s="13">
        <v>23.369003800000002</v>
      </c>
      <c r="P427" s="12"/>
    </row>
    <row r="428" spans="2:16" ht="15" customHeight="1" x14ac:dyDescent="0.25">
      <c r="B428" s="18" t="s">
        <v>953</v>
      </c>
      <c r="C428" s="17" t="s">
        <v>1184</v>
      </c>
      <c r="D428" s="28" t="s">
        <v>404</v>
      </c>
      <c r="E428" s="12" t="s">
        <v>580</v>
      </c>
      <c r="F428" s="12" t="s">
        <v>1183</v>
      </c>
      <c r="G428" s="16">
        <v>112</v>
      </c>
      <c r="H428" s="12" t="s">
        <v>437</v>
      </c>
      <c r="I428" s="12" t="s">
        <v>466</v>
      </c>
      <c r="J428" s="12" t="s">
        <v>404</v>
      </c>
      <c r="K428" s="12" t="s">
        <v>1106</v>
      </c>
      <c r="L428" s="12" t="s">
        <v>1182</v>
      </c>
      <c r="M428" s="15">
        <v>246</v>
      </c>
      <c r="N428" s="14">
        <f t="shared" si="16"/>
        <v>125.46</v>
      </c>
      <c r="O428" s="13">
        <v>36.929692800000005</v>
      </c>
      <c r="P428" s="12"/>
    </row>
    <row r="429" spans="2:16" ht="15" customHeight="1" x14ac:dyDescent="0.25">
      <c r="B429" s="18" t="s">
        <v>359</v>
      </c>
      <c r="C429" s="17" t="s">
        <v>3007</v>
      </c>
      <c r="D429" s="12" t="s">
        <v>444</v>
      </c>
      <c r="E429" s="12"/>
      <c r="F429" s="12" t="s">
        <v>534</v>
      </c>
      <c r="G429" s="16">
        <v>93</v>
      </c>
      <c r="H429" s="12" t="s">
        <v>537</v>
      </c>
      <c r="I429" s="12" t="s">
        <v>466</v>
      </c>
      <c r="J429" s="12" t="s">
        <v>404</v>
      </c>
      <c r="K429" s="12" t="s">
        <v>2946</v>
      </c>
      <c r="L429" s="12" t="s">
        <v>3006</v>
      </c>
      <c r="M429" s="15">
        <v>246.5</v>
      </c>
      <c r="N429" s="14">
        <f t="shared" si="16"/>
        <v>125.71</v>
      </c>
      <c r="O429" s="13">
        <v>20.94</v>
      </c>
      <c r="P429" s="12"/>
    </row>
    <row r="430" spans="2:16" ht="15" customHeight="1" x14ac:dyDescent="0.25">
      <c r="B430" s="37" t="s">
        <v>953</v>
      </c>
      <c r="C430" s="36" t="s">
        <v>1298</v>
      </c>
      <c r="D430" s="33" t="s">
        <v>404</v>
      </c>
      <c r="E430" s="33"/>
      <c r="F430" s="12" t="s">
        <v>665</v>
      </c>
      <c r="G430" s="33" t="s">
        <v>634</v>
      </c>
      <c r="H430" s="33" t="s">
        <v>422</v>
      </c>
      <c r="I430" s="33" t="s">
        <v>405</v>
      </c>
      <c r="J430" s="33" t="s">
        <v>404</v>
      </c>
      <c r="K430" s="12" t="s">
        <v>1284</v>
      </c>
      <c r="L430" s="12" t="s">
        <v>1297</v>
      </c>
      <c r="M430" s="15">
        <v>246.5</v>
      </c>
      <c r="N430" s="14">
        <f t="shared" si="16"/>
        <v>125.71</v>
      </c>
      <c r="O430" s="34">
        <v>50.369256</v>
      </c>
      <c r="P430" s="12"/>
    </row>
    <row r="431" spans="2:16" ht="15" customHeight="1" x14ac:dyDescent="0.25">
      <c r="B431" s="18" t="s">
        <v>953</v>
      </c>
      <c r="C431" s="17" t="s">
        <v>1547</v>
      </c>
      <c r="D431" s="28" t="s">
        <v>404</v>
      </c>
      <c r="E431" s="12"/>
      <c r="F431" s="12" t="s">
        <v>683</v>
      </c>
      <c r="G431" s="16" t="s">
        <v>1498</v>
      </c>
      <c r="H431" s="12" t="s">
        <v>756</v>
      </c>
      <c r="I431" s="12" t="s">
        <v>466</v>
      </c>
      <c r="J431" s="12" t="s">
        <v>404</v>
      </c>
      <c r="K431" s="12" t="s">
        <v>1482</v>
      </c>
      <c r="L431" s="12" t="s">
        <v>1546</v>
      </c>
      <c r="M431" s="15">
        <v>247</v>
      </c>
      <c r="N431" s="14">
        <f t="shared" si="16"/>
        <v>125.97</v>
      </c>
      <c r="O431" s="13">
        <v>24.724224</v>
      </c>
      <c r="P431" s="12"/>
    </row>
    <row r="432" spans="2:16" ht="15" customHeight="1" x14ac:dyDescent="0.25">
      <c r="B432" s="18" t="s">
        <v>953</v>
      </c>
      <c r="C432" s="17" t="s">
        <v>1086</v>
      </c>
      <c r="D432" s="28" t="s">
        <v>404</v>
      </c>
      <c r="E432" s="12"/>
      <c r="F432" s="12" t="s">
        <v>1085</v>
      </c>
      <c r="G432" s="16">
        <v>109</v>
      </c>
      <c r="H432" s="12" t="s">
        <v>537</v>
      </c>
      <c r="I432" s="12" t="s">
        <v>466</v>
      </c>
      <c r="J432" s="12" t="s">
        <v>404</v>
      </c>
      <c r="K432" s="12" t="s">
        <v>1060</v>
      </c>
      <c r="L432" s="12" t="s">
        <v>1084</v>
      </c>
      <c r="M432" s="15">
        <v>247</v>
      </c>
      <c r="N432" s="14">
        <f t="shared" si="16"/>
        <v>125.97</v>
      </c>
      <c r="O432" s="13">
        <v>33.105324447360005</v>
      </c>
      <c r="P432" s="12"/>
    </row>
    <row r="433" spans="2:16" ht="15" customHeight="1" x14ac:dyDescent="0.25">
      <c r="B433" s="18" t="s">
        <v>953</v>
      </c>
      <c r="C433" s="17" t="s">
        <v>3238</v>
      </c>
      <c r="D433" s="28" t="s">
        <v>1263</v>
      </c>
      <c r="E433" s="12"/>
      <c r="F433" s="12" t="s">
        <v>607</v>
      </c>
      <c r="G433" s="16">
        <v>108</v>
      </c>
      <c r="H433" s="12" t="s">
        <v>569</v>
      </c>
      <c r="I433" s="12" t="s">
        <v>466</v>
      </c>
      <c r="J433" s="12" t="s">
        <v>404</v>
      </c>
      <c r="K433" s="12" t="s">
        <v>3237</v>
      </c>
      <c r="L433" s="12" t="s">
        <v>3236</v>
      </c>
      <c r="M433" s="15">
        <v>248</v>
      </c>
      <c r="N433" s="14">
        <f t="shared" si="16"/>
        <v>126.48</v>
      </c>
      <c r="O433" s="13">
        <v>28.439636700000005</v>
      </c>
      <c r="P433" s="12"/>
    </row>
    <row r="434" spans="2:16" ht="15" customHeight="1" x14ac:dyDescent="0.25">
      <c r="B434" s="18" t="s">
        <v>953</v>
      </c>
      <c r="C434" s="17" t="s">
        <v>1615</v>
      </c>
      <c r="D434" s="28" t="s">
        <v>404</v>
      </c>
      <c r="E434" s="12"/>
      <c r="F434" s="12" t="s">
        <v>1614</v>
      </c>
      <c r="G434" s="16" t="s">
        <v>1502</v>
      </c>
      <c r="H434" s="12" t="s">
        <v>756</v>
      </c>
      <c r="I434" s="12" t="s">
        <v>557</v>
      </c>
      <c r="J434" s="12" t="s">
        <v>404</v>
      </c>
      <c r="K434" s="12" t="s">
        <v>1482</v>
      </c>
      <c r="L434" s="12" t="s">
        <v>1613</v>
      </c>
      <c r="M434" s="15">
        <v>248</v>
      </c>
      <c r="N434" s="14">
        <f t="shared" si="16"/>
        <v>126.48</v>
      </c>
      <c r="O434" s="13">
        <v>23.8521024</v>
      </c>
      <c r="P434" s="12"/>
    </row>
    <row r="435" spans="2:16" ht="15" customHeight="1" x14ac:dyDescent="0.25">
      <c r="B435" s="18" t="s">
        <v>953</v>
      </c>
      <c r="C435" s="17" t="s">
        <v>1492</v>
      </c>
      <c r="D435" s="28" t="s">
        <v>404</v>
      </c>
      <c r="E435" s="12"/>
      <c r="F435" s="12" t="s">
        <v>1491</v>
      </c>
      <c r="G435" s="16" t="s">
        <v>1490</v>
      </c>
      <c r="H435" s="12" t="s">
        <v>756</v>
      </c>
      <c r="I435" s="12" t="s">
        <v>466</v>
      </c>
      <c r="J435" s="12" t="s">
        <v>404</v>
      </c>
      <c r="K435" s="12" t="s">
        <v>1482</v>
      </c>
      <c r="L435" s="12" t="s">
        <v>1489</v>
      </c>
      <c r="M435" s="15">
        <v>248</v>
      </c>
      <c r="N435" s="14">
        <f t="shared" si="16"/>
        <v>126.48</v>
      </c>
      <c r="O435" s="13">
        <v>22.190414400000002</v>
      </c>
      <c r="P435" s="12"/>
    </row>
    <row r="436" spans="2:16" ht="15" customHeight="1" x14ac:dyDescent="0.25">
      <c r="B436" s="18" t="s">
        <v>953</v>
      </c>
      <c r="C436" s="17" t="s">
        <v>1066</v>
      </c>
      <c r="D436" s="28" t="s">
        <v>404</v>
      </c>
      <c r="E436" s="12"/>
      <c r="F436" s="12" t="s">
        <v>1065</v>
      </c>
      <c r="G436" s="16">
        <v>118</v>
      </c>
      <c r="H436" s="12" t="s">
        <v>537</v>
      </c>
      <c r="I436" s="12" t="s">
        <v>557</v>
      </c>
      <c r="J436" s="12" t="s">
        <v>404</v>
      </c>
      <c r="K436" s="12" t="s">
        <v>1060</v>
      </c>
      <c r="L436" s="12" t="s">
        <v>1064</v>
      </c>
      <c r="M436" s="15">
        <v>248</v>
      </c>
      <c r="N436" s="14">
        <f t="shared" si="16"/>
        <v>126.48</v>
      </c>
      <c r="O436" s="13">
        <v>42.625062931200006</v>
      </c>
      <c r="P436" s="12"/>
    </row>
    <row r="437" spans="2:16" ht="15" customHeight="1" x14ac:dyDescent="0.25">
      <c r="B437" s="18" t="s">
        <v>359</v>
      </c>
      <c r="C437" s="17" t="s">
        <v>2072</v>
      </c>
      <c r="D437" s="33" t="s">
        <v>409</v>
      </c>
      <c r="E437" s="33"/>
      <c r="F437" s="17" t="s">
        <v>2071</v>
      </c>
      <c r="G437" s="33">
        <v>110</v>
      </c>
      <c r="H437" s="33" t="s">
        <v>2028</v>
      </c>
      <c r="I437" s="33" t="s">
        <v>466</v>
      </c>
      <c r="J437" s="33" t="s">
        <v>404</v>
      </c>
      <c r="K437" s="33" t="s">
        <v>2027</v>
      </c>
      <c r="L437" s="17" t="s">
        <v>2070</v>
      </c>
      <c r="M437" s="44">
        <v>253.5</v>
      </c>
      <c r="N437" s="43">
        <v>126.64</v>
      </c>
      <c r="O437" s="34">
        <v>13.11</v>
      </c>
      <c r="P437" s="33"/>
    </row>
    <row r="438" spans="2:16" ht="15" customHeight="1" x14ac:dyDescent="0.25">
      <c r="B438" s="18" t="s">
        <v>359</v>
      </c>
      <c r="C438" s="17" t="s">
        <v>2060</v>
      </c>
      <c r="D438" s="33" t="s">
        <v>829</v>
      </c>
      <c r="E438" s="33"/>
      <c r="F438" s="17" t="s">
        <v>2059</v>
      </c>
      <c r="G438" s="33">
        <v>104</v>
      </c>
      <c r="H438" s="33" t="s">
        <v>2028</v>
      </c>
      <c r="I438" s="33" t="s">
        <v>466</v>
      </c>
      <c r="J438" s="33" t="s">
        <v>404</v>
      </c>
      <c r="K438" s="33" t="s">
        <v>2027</v>
      </c>
      <c r="L438" s="17" t="s">
        <v>2058</v>
      </c>
      <c r="M438" s="44">
        <v>254</v>
      </c>
      <c r="N438" s="43">
        <v>126.64</v>
      </c>
      <c r="O438" s="34">
        <v>14.44</v>
      </c>
      <c r="P438" s="33"/>
    </row>
    <row r="439" spans="2:16" ht="15" customHeight="1" x14ac:dyDescent="0.25">
      <c r="B439" s="18" t="s">
        <v>359</v>
      </c>
      <c r="C439" s="17" t="s">
        <v>3146</v>
      </c>
      <c r="D439" s="12" t="s">
        <v>2842</v>
      </c>
      <c r="E439" s="12"/>
      <c r="F439" s="12" t="s">
        <v>866</v>
      </c>
      <c r="G439" s="16">
        <v>91</v>
      </c>
      <c r="H439" s="12" t="s">
        <v>451</v>
      </c>
      <c r="I439" s="12" t="s">
        <v>466</v>
      </c>
      <c r="J439" s="12" t="s">
        <v>826</v>
      </c>
      <c r="K439" s="12" t="s">
        <v>2946</v>
      </c>
      <c r="L439" s="12" t="s">
        <v>3145</v>
      </c>
      <c r="M439" s="15">
        <v>248.5</v>
      </c>
      <c r="N439" s="14">
        <f t="shared" ref="N439:N448" si="17">M439-ROUND(M439*$N$7,2)</f>
        <v>126.73</v>
      </c>
      <c r="O439" s="13">
        <v>25.353164500000002</v>
      </c>
      <c r="P439" s="12"/>
    </row>
    <row r="440" spans="2:16" ht="15" customHeight="1" x14ac:dyDescent="0.25">
      <c r="B440" s="18" t="s">
        <v>953</v>
      </c>
      <c r="C440" s="17" t="s">
        <v>1612</v>
      </c>
      <c r="D440" s="28" t="s">
        <v>404</v>
      </c>
      <c r="E440" s="12"/>
      <c r="F440" s="12" t="s">
        <v>1611</v>
      </c>
      <c r="G440" s="16">
        <v>105</v>
      </c>
      <c r="H440" s="12" t="s">
        <v>756</v>
      </c>
      <c r="I440" s="12" t="s">
        <v>557</v>
      </c>
      <c r="J440" s="12" t="s">
        <v>404</v>
      </c>
      <c r="K440" s="12" t="s">
        <v>1482</v>
      </c>
      <c r="L440" s="12" t="s">
        <v>1610</v>
      </c>
      <c r="M440" s="15">
        <v>248.5</v>
      </c>
      <c r="N440" s="14">
        <f t="shared" si="17"/>
        <v>126.73</v>
      </c>
      <c r="O440" s="13">
        <v>27.734313600000004</v>
      </c>
      <c r="P440" s="12"/>
    </row>
    <row r="441" spans="2:16" ht="15" customHeight="1" x14ac:dyDescent="0.25">
      <c r="B441" s="18" t="s">
        <v>953</v>
      </c>
      <c r="C441" s="17" t="s">
        <v>1336</v>
      </c>
      <c r="D441" s="28" t="s">
        <v>404</v>
      </c>
      <c r="E441" s="12" t="s">
        <v>580</v>
      </c>
      <c r="F441" s="12" t="s">
        <v>607</v>
      </c>
      <c r="G441" s="16">
        <v>110</v>
      </c>
      <c r="H441" s="12" t="s">
        <v>569</v>
      </c>
      <c r="I441" s="12" t="s">
        <v>466</v>
      </c>
      <c r="J441" s="12" t="s">
        <v>404</v>
      </c>
      <c r="K441" s="12" t="s">
        <v>1308</v>
      </c>
      <c r="L441" s="12" t="s">
        <v>1335</v>
      </c>
      <c r="M441" s="15">
        <v>248.5</v>
      </c>
      <c r="N441" s="14">
        <f t="shared" si="17"/>
        <v>126.73</v>
      </c>
      <c r="O441" s="13">
        <v>38.117049820800005</v>
      </c>
      <c r="P441" s="12"/>
    </row>
    <row r="442" spans="2:16" ht="15" customHeight="1" x14ac:dyDescent="0.25">
      <c r="B442" s="18" t="s">
        <v>953</v>
      </c>
      <c r="C442" s="17" t="s">
        <v>1507</v>
      </c>
      <c r="D442" s="28" t="s">
        <v>404</v>
      </c>
      <c r="E442" s="12"/>
      <c r="F442" s="12" t="s">
        <v>1506</v>
      </c>
      <c r="G442" s="16">
        <v>103</v>
      </c>
      <c r="H442" s="12" t="s">
        <v>756</v>
      </c>
      <c r="I442" s="12" t="s">
        <v>557</v>
      </c>
      <c r="J442" s="12" t="s">
        <v>404</v>
      </c>
      <c r="K442" s="12" t="s">
        <v>1482</v>
      </c>
      <c r="L442" s="12" t="s">
        <v>1505</v>
      </c>
      <c r="M442" s="15">
        <v>249</v>
      </c>
      <c r="N442" s="14">
        <f t="shared" si="17"/>
        <v>126.99</v>
      </c>
      <c r="O442" s="13">
        <v>24.823713600000001</v>
      </c>
      <c r="P442" s="12"/>
    </row>
    <row r="443" spans="2:16" ht="15" customHeight="1" x14ac:dyDescent="0.25">
      <c r="B443" s="18" t="s">
        <v>953</v>
      </c>
      <c r="C443" s="17" t="s">
        <v>1091</v>
      </c>
      <c r="D443" s="28" t="s">
        <v>404</v>
      </c>
      <c r="E443" s="12"/>
      <c r="F443" s="12" t="s">
        <v>1090</v>
      </c>
      <c r="G443" s="16">
        <v>106</v>
      </c>
      <c r="H443" s="12" t="s">
        <v>537</v>
      </c>
      <c r="I443" s="12" t="s">
        <v>466</v>
      </c>
      <c r="J443" s="12" t="s">
        <v>404</v>
      </c>
      <c r="K443" s="12" t="s">
        <v>1060</v>
      </c>
      <c r="L443" s="12" t="s">
        <v>1089</v>
      </c>
      <c r="M443" s="15">
        <v>249.5</v>
      </c>
      <c r="N443" s="14">
        <f t="shared" si="17"/>
        <v>127.24</v>
      </c>
      <c r="O443" s="13">
        <v>29.598386548800001</v>
      </c>
      <c r="P443" s="12"/>
    </row>
    <row r="444" spans="2:16" ht="15" customHeight="1" x14ac:dyDescent="0.25">
      <c r="B444" s="18" t="s">
        <v>359</v>
      </c>
      <c r="C444" s="17" t="s">
        <v>2424</v>
      </c>
      <c r="D444" s="12" t="s">
        <v>457</v>
      </c>
      <c r="E444" s="12"/>
      <c r="F444" s="12" t="s">
        <v>598</v>
      </c>
      <c r="G444" s="16">
        <v>113</v>
      </c>
      <c r="H444" s="12" t="s">
        <v>569</v>
      </c>
      <c r="I444" s="12" t="s">
        <v>466</v>
      </c>
      <c r="J444" s="12" t="s">
        <v>404</v>
      </c>
      <c r="K444" s="12" t="s">
        <v>2423</v>
      </c>
      <c r="L444" s="12" t="s">
        <v>2422</v>
      </c>
      <c r="M444" s="15">
        <v>250</v>
      </c>
      <c r="N444" s="14">
        <f t="shared" si="17"/>
        <v>127.5</v>
      </c>
      <c r="O444" s="13">
        <v>37.69905330000001</v>
      </c>
      <c r="P444" s="12"/>
    </row>
    <row r="445" spans="2:16" ht="15" customHeight="1" x14ac:dyDescent="0.25">
      <c r="B445" s="37" t="s">
        <v>953</v>
      </c>
      <c r="C445" s="36" t="s">
        <v>1448</v>
      </c>
      <c r="D445" s="33" t="s">
        <v>404</v>
      </c>
      <c r="E445" s="33" t="s">
        <v>580</v>
      </c>
      <c r="F445" s="12" t="s">
        <v>1270</v>
      </c>
      <c r="G445" s="33" t="s">
        <v>1434</v>
      </c>
      <c r="H445" s="33" t="s">
        <v>437</v>
      </c>
      <c r="I445" s="33" t="s">
        <v>466</v>
      </c>
      <c r="J445" s="33" t="s">
        <v>404</v>
      </c>
      <c r="K445" s="12" t="s">
        <v>1409</v>
      </c>
      <c r="L445" s="12" t="s">
        <v>1447</v>
      </c>
      <c r="M445" s="15">
        <v>250</v>
      </c>
      <c r="N445" s="14">
        <f t="shared" si="17"/>
        <v>127.5</v>
      </c>
      <c r="O445" s="34">
        <v>37.803816984959994</v>
      </c>
      <c r="P445" s="12"/>
    </row>
    <row r="446" spans="2:16" ht="15" customHeight="1" x14ac:dyDescent="0.25">
      <c r="B446" s="18" t="s">
        <v>359</v>
      </c>
      <c r="C446" s="17" t="s">
        <v>867</v>
      </c>
      <c r="D446" s="12" t="s">
        <v>829</v>
      </c>
      <c r="E446" s="12"/>
      <c r="F446" s="12" t="s">
        <v>866</v>
      </c>
      <c r="G446" s="16">
        <v>91</v>
      </c>
      <c r="H446" s="12" t="s">
        <v>451</v>
      </c>
      <c r="I446" s="12" t="s">
        <v>466</v>
      </c>
      <c r="J446" s="12" t="s">
        <v>404</v>
      </c>
      <c r="K446" s="12" t="s">
        <v>754</v>
      </c>
      <c r="L446" s="12" t="s">
        <v>865</v>
      </c>
      <c r="M446" s="15">
        <v>250</v>
      </c>
      <c r="N446" s="14">
        <f t="shared" si="17"/>
        <v>127.5</v>
      </c>
      <c r="O446" s="13">
        <v>20</v>
      </c>
      <c r="P446" s="12"/>
    </row>
    <row r="447" spans="2:16" ht="15" customHeight="1" x14ac:dyDescent="0.25">
      <c r="B447" s="18" t="s">
        <v>359</v>
      </c>
      <c r="C447" s="17" t="s">
        <v>1981</v>
      </c>
      <c r="D447" s="12" t="s">
        <v>404</v>
      </c>
      <c r="E447" s="12"/>
      <c r="F447" s="12" t="s">
        <v>487</v>
      </c>
      <c r="G447" s="16">
        <v>99</v>
      </c>
      <c r="H447" s="12" t="s">
        <v>756</v>
      </c>
      <c r="I447" s="12" t="s">
        <v>466</v>
      </c>
      <c r="J447" s="12" t="s">
        <v>404</v>
      </c>
      <c r="K447" s="12" t="s">
        <v>1821</v>
      </c>
      <c r="L447" s="12" t="s">
        <v>1980</v>
      </c>
      <c r="M447" s="15">
        <v>250.5</v>
      </c>
      <c r="N447" s="14">
        <f t="shared" si="17"/>
        <v>127.75</v>
      </c>
      <c r="O447" s="13">
        <v>24.1</v>
      </c>
      <c r="P447" s="12"/>
    </row>
    <row r="448" spans="2:16" ht="15" customHeight="1" x14ac:dyDescent="0.25">
      <c r="B448" s="18" t="s">
        <v>359</v>
      </c>
      <c r="C448" s="17" t="s">
        <v>1979</v>
      </c>
      <c r="D448" s="12" t="s">
        <v>404</v>
      </c>
      <c r="E448" s="12"/>
      <c r="F448" s="12" t="s">
        <v>1551</v>
      </c>
      <c r="G448" s="16">
        <v>91</v>
      </c>
      <c r="H448" s="12" t="s">
        <v>756</v>
      </c>
      <c r="I448" s="12" t="s">
        <v>466</v>
      </c>
      <c r="J448" s="12" t="s">
        <v>404</v>
      </c>
      <c r="K448" s="12" t="s">
        <v>1821</v>
      </c>
      <c r="L448" s="12" t="s">
        <v>1978</v>
      </c>
      <c r="M448" s="15">
        <v>250.5</v>
      </c>
      <c r="N448" s="14">
        <f t="shared" si="17"/>
        <v>127.75</v>
      </c>
      <c r="O448" s="13">
        <v>23</v>
      </c>
      <c r="P448" s="12"/>
    </row>
    <row r="449" spans="2:16" ht="15" customHeight="1" x14ac:dyDescent="0.25">
      <c r="B449" s="18" t="s">
        <v>359</v>
      </c>
      <c r="C449" s="17" t="s">
        <v>2103</v>
      </c>
      <c r="D449" s="33" t="s">
        <v>823</v>
      </c>
      <c r="E449" s="33"/>
      <c r="F449" s="17" t="s">
        <v>2102</v>
      </c>
      <c r="G449" s="33">
        <v>104</v>
      </c>
      <c r="H449" s="33" t="s">
        <v>2028</v>
      </c>
      <c r="I449" s="33" t="s">
        <v>466</v>
      </c>
      <c r="J449" s="33" t="s">
        <v>404</v>
      </c>
      <c r="K449" s="33" t="s">
        <v>2027</v>
      </c>
      <c r="L449" s="12" t="s">
        <v>2101</v>
      </c>
      <c r="M449" s="44">
        <v>256</v>
      </c>
      <c r="N449" s="43">
        <v>128</v>
      </c>
      <c r="O449" s="34">
        <v>16.440000000000001</v>
      </c>
      <c r="P449" s="33"/>
    </row>
    <row r="450" spans="2:16" ht="15" customHeight="1" x14ac:dyDescent="0.25">
      <c r="B450" s="18" t="s">
        <v>359</v>
      </c>
      <c r="C450" s="17" t="s">
        <v>2256</v>
      </c>
      <c r="D450" s="12" t="s">
        <v>404</v>
      </c>
      <c r="E450" s="12" t="s">
        <v>580</v>
      </c>
      <c r="F450" s="12" t="s">
        <v>607</v>
      </c>
      <c r="G450" s="16">
        <v>110</v>
      </c>
      <c r="H450" s="12" t="s">
        <v>569</v>
      </c>
      <c r="I450" s="12" t="s">
        <v>466</v>
      </c>
      <c r="J450" s="12" t="s">
        <v>404</v>
      </c>
      <c r="K450" s="12" t="s">
        <v>2168</v>
      </c>
      <c r="L450" s="12" t="s">
        <v>2255</v>
      </c>
      <c r="M450" s="15">
        <v>251.5</v>
      </c>
      <c r="N450" s="14">
        <f t="shared" ref="N450:N475" si="18">M450-ROUND(M450*$N$7,2)</f>
        <v>128.26</v>
      </c>
      <c r="O450" s="13">
        <v>33.07</v>
      </c>
      <c r="P450" s="12"/>
    </row>
    <row r="451" spans="2:16" ht="15" customHeight="1" x14ac:dyDescent="0.25">
      <c r="B451" s="37" t="s">
        <v>953</v>
      </c>
      <c r="C451" s="36" t="s">
        <v>1455</v>
      </c>
      <c r="D451" s="33" t="s">
        <v>404</v>
      </c>
      <c r="E451" s="33" t="s">
        <v>580</v>
      </c>
      <c r="F451" s="12" t="s">
        <v>1255</v>
      </c>
      <c r="G451" s="33" t="s">
        <v>1454</v>
      </c>
      <c r="H451" s="33" t="s">
        <v>437</v>
      </c>
      <c r="I451" s="33" t="s">
        <v>466</v>
      </c>
      <c r="J451" s="33" t="s">
        <v>404</v>
      </c>
      <c r="K451" s="12" t="s">
        <v>1409</v>
      </c>
      <c r="L451" s="12" t="s">
        <v>1453</v>
      </c>
      <c r="M451" s="15">
        <v>251.5</v>
      </c>
      <c r="N451" s="14">
        <f t="shared" si="18"/>
        <v>128.26</v>
      </c>
      <c r="O451" s="34">
        <v>37.600638929279995</v>
      </c>
      <c r="P451" s="12"/>
    </row>
    <row r="452" spans="2:16" ht="15" customHeight="1" x14ac:dyDescent="0.25">
      <c r="B452" s="18" t="s">
        <v>953</v>
      </c>
      <c r="C452" s="17" t="s">
        <v>1149</v>
      </c>
      <c r="D452" s="28" t="s">
        <v>404</v>
      </c>
      <c r="E452" s="12"/>
      <c r="F452" s="12" t="s">
        <v>1148</v>
      </c>
      <c r="G452" s="16">
        <v>103</v>
      </c>
      <c r="H452" s="12" t="s">
        <v>437</v>
      </c>
      <c r="I452" s="12" t="s">
        <v>466</v>
      </c>
      <c r="J452" s="12" t="s">
        <v>404</v>
      </c>
      <c r="K452" s="12" t="s">
        <v>1106</v>
      </c>
      <c r="L452" s="12" t="s">
        <v>1147</v>
      </c>
      <c r="M452" s="15">
        <v>251.5</v>
      </c>
      <c r="N452" s="14">
        <f t="shared" si="18"/>
        <v>128.26</v>
      </c>
      <c r="O452" s="13">
        <v>30.924331200000001</v>
      </c>
      <c r="P452" s="12"/>
    </row>
    <row r="453" spans="2:16" ht="15" customHeight="1" x14ac:dyDescent="0.25">
      <c r="B453" s="18" t="s">
        <v>359</v>
      </c>
      <c r="C453" s="17" t="s">
        <v>720</v>
      </c>
      <c r="D453" s="12" t="s">
        <v>404</v>
      </c>
      <c r="E453" s="12"/>
      <c r="F453" s="12" t="s">
        <v>719</v>
      </c>
      <c r="G453" s="16">
        <v>94</v>
      </c>
      <c r="H453" s="12" t="s">
        <v>451</v>
      </c>
      <c r="I453" s="12" t="s">
        <v>466</v>
      </c>
      <c r="J453" s="12" t="s">
        <v>404</v>
      </c>
      <c r="K453" s="12" t="s">
        <v>670</v>
      </c>
      <c r="L453" s="12" t="s">
        <v>718</v>
      </c>
      <c r="M453" s="15">
        <v>251.5</v>
      </c>
      <c r="N453" s="14">
        <f t="shared" si="18"/>
        <v>128.26</v>
      </c>
      <c r="O453" s="13">
        <v>22.045999999999999</v>
      </c>
      <c r="P453" s="12"/>
    </row>
    <row r="454" spans="2:16" ht="15" customHeight="1" x14ac:dyDescent="0.25">
      <c r="B454" s="18" t="s">
        <v>359</v>
      </c>
      <c r="C454" s="17" t="s">
        <v>704</v>
      </c>
      <c r="D454" s="12" t="s">
        <v>404</v>
      </c>
      <c r="E454" s="12"/>
      <c r="F454" s="12" t="s">
        <v>703</v>
      </c>
      <c r="G454" s="16">
        <v>100</v>
      </c>
      <c r="H454" s="12" t="s">
        <v>451</v>
      </c>
      <c r="I454" s="12" t="s">
        <v>466</v>
      </c>
      <c r="J454" s="12" t="s">
        <v>404</v>
      </c>
      <c r="K454" s="12" t="s">
        <v>670</v>
      </c>
      <c r="L454" s="12" t="s">
        <v>702</v>
      </c>
      <c r="M454" s="15">
        <v>251.5</v>
      </c>
      <c r="N454" s="14">
        <f t="shared" si="18"/>
        <v>128.26</v>
      </c>
      <c r="O454" s="13">
        <v>24.911980000000003</v>
      </c>
      <c r="P454" s="12"/>
    </row>
    <row r="455" spans="2:16" ht="15" customHeight="1" x14ac:dyDescent="0.25">
      <c r="B455" s="18" t="s">
        <v>359</v>
      </c>
      <c r="C455" s="17" t="s">
        <v>701</v>
      </c>
      <c r="D455" s="12" t="s">
        <v>404</v>
      </c>
      <c r="E455" s="12"/>
      <c r="F455" s="12" t="s">
        <v>700</v>
      </c>
      <c r="G455" s="16">
        <v>99</v>
      </c>
      <c r="H455" s="12" t="s">
        <v>537</v>
      </c>
      <c r="I455" s="12" t="s">
        <v>557</v>
      </c>
      <c r="J455" s="12" t="s">
        <v>404</v>
      </c>
      <c r="K455" s="12" t="s">
        <v>670</v>
      </c>
      <c r="L455" s="12" t="s">
        <v>699</v>
      </c>
      <c r="M455" s="15">
        <v>251.5</v>
      </c>
      <c r="N455" s="14">
        <f t="shared" si="18"/>
        <v>128.26</v>
      </c>
      <c r="O455" s="13">
        <v>24.030140000000003</v>
      </c>
      <c r="P455" s="12"/>
    </row>
    <row r="456" spans="2:16" ht="15" customHeight="1" x14ac:dyDescent="0.25">
      <c r="B456" s="18" t="s">
        <v>953</v>
      </c>
      <c r="C456" s="17" t="s">
        <v>3314</v>
      </c>
      <c r="D456" s="28" t="s">
        <v>404</v>
      </c>
      <c r="E456" s="12"/>
      <c r="F456" s="12" t="s">
        <v>697</v>
      </c>
      <c r="G456" s="16">
        <v>100</v>
      </c>
      <c r="H456" s="12" t="s">
        <v>537</v>
      </c>
      <c r="I456" s="12" t="s">
        <v>557</v>
      </c>
      <c r="J456" s="12" t="s">
        <v>404</v>
      </c>
      <c r="K456" s="12" t="s">
        <v>3242</v>
      </c>
      <c r="L456" s="12" t="s">
        <v>3313</v>
      </c>
      <c r="M456" s="15">
        <v>252</v>
      </c>
      <c r="N456" s="14">
        <f t="shared" si="18"/>
        <v>128.51999999999998</v>
      </c>
      <c r="O456" s="13">
        <v>22.823337599999999</v>
      </c>
      <c r="P456" s="12"/>
    </row>
    <row r="457" spans="2:16" ht="15" customHeight="1" x14ac:dyDescent="0.25">
      <c r="B457" s="18" t="s">
        <v>953</v>
      </c>
      <c r="C457" s="28" t="s">
        <v>3262</v>
      </c>
      <c r="D457" s="28" t="s">
        <v>404</v>
      </c>
      <c r="E457" s="12"/>
      <c r="F457" s="12" t="s">
        <v>716</v>
      </c>
      <c r="G457" s="16">
        <v>98</v>
      </c>
      <c r="H457" s="12" t="s">
        <v>537</v>
      </c>
      <c r="I457" s="12" t="s">
        <v>557</v>
      </c>
      <c r="J457" s="12" t="s">
        <v>404</v>
      </c>
      <c r="K457" s="12" t="s">
        <v>3242</v>
      </c>
      <c r="L457" s="12" t="s">
        <v>3261</v>
      </c>
      <c r="M457" s="15">
        <v>252</v>
      </c>
      <c r="N457" s="14">
        <f t="shared" si="18"/>
        <v>128.51999999999998</v>
      </c>
      <c r="O457" s="13">
        <v>24.31</v>
      </c>
      <c r="P457" s="12"/>
    </row>
    <row r="458" spans="2:16" ht="15" customHeight="1" x14ac:dyDescent="0.25">
      <c r="B458" s="18" t="s">
        <v>953</v>
      </c>
      <c r="C458" s="17" t="s">
        <v>3231</v>
      </c>
      <c r="D458" s="28" t="s">
        <v>457</v>
      </c>
      <c r="E458" s="12" t="s">
        <v>580</v>
      </c>
      <c r="F458" s="12" t="s">
        <v>1270</v>
      </c>
      <c r="G458" s="16">
        <v>110</v>
      </c>
      <c r="H458" s="12" t="s">
        <v>569</v>
      </c>
      <c r="I458" s="12" t="s">
        <v>466</v>
      </c>
      <c r="J458" s="12" t="s">
        <v>404</v>
      </c>
      <c r="K458" s="12" t="s">
        <v>3228</v>
      </c>
      <c r="L458" s="12" t="s">
        <v>3230</v>
      </c>
      <c r="M458" s="15">
        <v>252</v>
      </c>
      <c r="N458" s="14">
        <f t="shared" si="18"/>
        <v>128.51999999999998</v>
      </c>
      <c r="O458" s="13">
        <v>36.326543205120004</v>
      </c>
      <c r="P458" s="12"/>
    </row>
    <row r="459" spans="2:16" ht="15" customHeight="1" x14ac:dyDescent="0.25">
      <c r="B459" s="18" t="s">
        <v>359</v>
      </c>
      <c r="C459" s="17" t="s">
        <v>1967</v>
      </c>
      <c r="D459" s="12" t="s">
        <v>404</v>
      </c>
      <c r="E459" s="12"/>
      <c r="F459" s="12" t="s">
        <v>1537</v>
      </c>
      <c r="G459" s="16">
        <v>93</v>
      </c>
      <c r="H459" s="12" t="s">
        <v>1648</v>
      </c>
      <c r="I459" s="12" t="s">
        <v>557</v>
      </c>
      <c r="J459" s="12" t="s">
        <v>404</v>
      </c>
      <c r="K459" s="12" t="s">
        <v>1821</v>
      </c>
      <c r="L459" s="12" t="s">
        <v>1966</v>
      </c>
      <c r="M459" s="15">
        <v>252</v>
      </c>
      <c r="N459" s="14">
        <f t="shared" si="18"/>
        <v>128.51999999999998</v>
      </c>
      <c r="O459" s="13">
        <v>20.3</v>
      </c>
      <c r="P459" s="12"/>
    </row>
    <row r="460" spans="2:16" ht="15" customHeight="1" x14ac:dyDescent="0.25">
      <c r="B460" s="18" t="s">
        <v>953</v>
      </c>
      <c r="C460" s="17" t="s">
        <v>1144</v>
      </c>
      <c r="D460" s="28" t="s">
        <v>404</v>
      </c>
      <c r="E460" s="12"/>
      <c r="F460" s="12" t="s">
        <v>573</v>
      </c>
      <c r="G460" s="16">
        <v>117</v>
      </c>
      <c r="H460" s="12" t="s">
        <v>437</v>
      </c>
      <c r="I460" s="12" t="s">
        <v>557</v>
      </c>
      <c r="J460" s="12" t="s">
        <v>404</v>
      </c>
      <c r="K460" s="12" t="s">
        <v>1106</v>
      </c>
      <c r="L460" s="12" t="s">
        <v>1143</v>
      </c>
      <c r="M460" s="15">
        <v>252</v>
      </c>
      <c r="N460" s="14">
        <f t="shared" si="18"/>
        <v>128.51999999999998</v>
      </c>
      <c r="O460" s="13">
        <v>39.355545599999999</v>
      </c>
      <c r="P460" s="12"/>
    </row>
    <row r="461" spans="2:16" ht="15" customHeight="1" x14ac:dyDescent="0.25">
      <c r="B461" s="18" t="s">
        <v>359</v>
      </c>
      <c r="C461" s="17" t="s">
        <v>440</v>
      </c>
      <c r="D461" s="12" t="s">
        <v>404</v>
      </c>
      <c r="E461" s="12"/>
      <c r="F461" s="12" t="s">
        <v>439</v>
      </c>
      <c r="G461" s="16" t="s">
        <v>438</v>
      </c>
      <c r="H461" s="12" t="s">
        <v>437</v>
      </c>
      <c r="I461" s="12" t="s">
        <v>436</v>
      </c>
      <c r="J461" s="12" t="s">
        <v>404</v>
      </c>
      <c r="K461" s="12" t="s">
        <v>403</v>
      </c>
      <c r="L461" s="12" t="s">
        <v>435</v>
      </c>
      <c r="M461" s="15">
        <v>252</v>
      </c>
      <c r="N461" s="14">
        <f t="shared" si="18"/>
        <v>128.51999999999998</v>
      </c>
      <c r="O461" s="13">
        <v>22.935839472959998</v>
      </c>
      <c r="P461" s="12"/>
    </row>
    <row r="462" spans="2:16" ht="15" customHeight="1" x14ac:dyDescent="0.25">
      <c r="B462" s="18" t="s">
        <v>359</v>
      </c>
      <c r="C462" s="17" t="s">
        <v>2801</v>
      </c>
      <c r="D462" s="12" t="s">
        <v>770</v>
      </c>
      <c r="E462" s="12"/>
      <c r="F462" s="12" t="s">
        <v>719</v>
      </c>
      <c r="G462" s="16">
        <v>94</v>
      </c>
      <c r="H462" s="12" t="s">
        <v>756</v>
      </c>
      <c r="I462" s="12" t="s">
        <v>466</v>
      </c>
      <c r="J462" s="12" t="s">
        <v>2620</v>
      </c>
      <c r="K462" s="12" t="s">
        <v>2604</v>
      </c>
      <c r="L462" s="12" t="s">
        <v>2800</v>
      </c>
      <c r="M462" s="15">
        <v>252.5</v>
      </c>
      <c r="N462" s="14">
        <f t="shared" si="18"/>
        <v>128.76999999999998</v>
      </c>
      <c r="O462" s="13">
        <v>25.485176000000003</v>
      </c>
      <c r="P462" s="12"/>
    </row>
    <row r="463" spans="2:16" ht="15" customHeight="1" x14ac:dyDescent="0.25">
      <c r="B463" s="37" t="s">
        <v>953</v>
      </c>
      <c r="C463" s="36" t="s">
        <v>1440</v>
      </c>
      <c r="D463" s="33" t="s">
        <v>404</v>
      </c>
      <c r="E463" s="33" t="s">
        <v>580</v>
      </c>
      <c r="F463" s="12" t="s">
        <v>610</v>
      </c>
      <c r="G463" s="33" t="s">
        <v>1439</v>
      </c>
      <c r="H463" s="33" t="s">
        <v>437</v>
      </c>
      <c r="I463" s="33" t="s">
        <v>466</v>
      </c>
      <c r="J463" s="33" t="s">
        <v>404</v>
      </c>
      <c r="K463" s="12" t="s">
        <v>1409</v>
      </c>
      <c r="L463" s="12" t="s">
        <v>1438</v>
      </c>
      <c r="M463" s="15">
        <v>252.5</v>
      </c>
      <c r="N463" s="14">
        <f t="shared" si="18"/>
        <v>128.76999999999998</v>
      </c>
      <c r="O463" s="34">
        <v>33.259824427200002</v>
      </c>
      <c r="P463" s="12"/>
    </row>
    <row r="464" spans="2:16" ht="15" customHeight="1" x14ac:dyDescent="0.25">
      <c r="B464" s="18" t="s">
        <v>953</v>
      </c>
      <c r="C464" s="17" t="s">
        <v>3229</v>
      </c>
      <c r="D464" s="28" t="s">
        <v>1263</v>
      </c>
      <c r="E464" s="12"/>
      <c r="F464" s="12" t="s">
        <v>598</v>
      </c>
      <c r="G464" s="16">
        <v>113</v>
      </c>
      <c r="H464" s="12" t="s">
        <v>451</v>
      </c>
      <c r="I464" s="12" t="s">
        <v>466</v>
      </c>
      <c r="J464" s="12" t="s">
        <v>404</v>
      </c>
      <c r="K464" s="12" t="s">
        <v>3228</v>
      </c>
      <c r="L464" s="12" t="s">
        <v>3227</v>
      </c>
      <c r="M464" s="15">
        <v>253</v>
      </c>
      <c r="N464" s="14">
        <f t="shared" si="18"/>
        <v>129.03</v>
      </c>
      <c r="O464" s="13">
        <v>37.2581287</v>
      </c>
      <c r="P464" s="12"/>
    </row>
    <row r="465" spans="2:16" ht="15" customHeight="1" x14ac:dyDescent="0.25">
      <c r="B465" s="18" t="s">
        <v>359</v>
      </c>
      <c r="C465" s="17" t="s">
        <v>3061</v>
      </c>
      <c r="D465" s="12" t="s">
        <v>766</v>
      </c>
      <c r="E465" s="28"/>
      <c r="F465" s="12" t="s">
        <v>531</v>
      </c>
      <c r="G465" s="16">
        <v>94</v>
      </c>
      <c r="H465" s="12" t="s">
        <v>451</v>
      </c>
      <c r="I465" s="12" t="s">
        <v>466</v>
      </c>
      <c r="J465" s="12" t="s">
        <v>404</v>
      </c>
      <c r="K465" s="12" t="s">
        <v>2946</v>
      </c>
      <c r="L465" s="12" t="s">
        <v>3060</v>
      </c>
      <c r="M465" s="15">
        <v>253</v>
      </c>
      <c r="N465" s="14">
        <f t="shared" si="18"/>
        <v>129.03</v>
      </c>
      <c r="O465" s="13">
        <v>22.491</v>
      </c>
      <c r="P465" s="12"/>
    </row>
    <row r="466" spans="2:16" ht="15" customHeight="1" x14ac:dyDescent="0.25">
      <c r="B466" s="18" t="s">
        <v>359</v>
      </c>
      <c r="C466" s="17" t="s">
        <v>2230</v>
      </c>
      <c r="D466" s="12" t="s">
        <v>404</v>
      </c>
      <c r="E466" s="12" t="s">
        <v>580</v>
      </c>
      <c r="F466" s="12" t="s">
        <v>616</v>
      </c>
      <c r="G466" s="16">
        <v>112</v>
      </c>
      <c r="H466" s="12" t="s">
        <v>569</v>
      </c>
      <c r="I466" s="12" t="s">
        <v>466</v>
      </c>
      <c r="J466" s="12" t="s">
        <v>404</v>
      </c>
      <c r="K466" s="12" t="s">
        <v>2168</v>
      </c>
      <c r="L466" s="12" t="s">
        <v>2229</v>
      </c>
      <c r="M466" s="15">
        <v>253</v>
      </c>
      <c r="N466" s="14">
        <f t="shared" si="18"/>
        <v>129.03</v>
      </c>
      <c r="O466" s="13">
        <v>38.880000000000003</v>
      </c>
      <c r="P466" s="12"/>
    </row>
    <row r="467" spans="2:16" ht="15" customHeight="1" x14ac:dyDescent="0.25">
      <c r="B467" s="18" t="s">
        <v>359</v>
      </c>
      <c r="C467" s="17" t="s">
        <v>1807</v>
      </c>
      <c r="D467" s="12" t="s">
        <v>404</v>
      </c>
      <c r="E467" s="12"/>
      <c r="F467" s="12" t="s">
        <v>1551</v>
      </c>
      <c r="G467" s="16">
        <v>91</v>
      </c>
      <c r="H467" s="12" t="s">
        <v>756</v>
      </c>
      <c r="I467" s="12" t="s">
        <v>466</v>
      </c>
      <c r="J467" s="12" t="s">
        <v>404</v>
      </c>
      <c r="K467" s="12" t="s">
        <v>1647</v>
      </c>
      <c r="L467" s="12" t="s">
        <v>1806</v>
      </c>
      <c r="M467" s="15">
        <v>253</v>
      </c>
      <c r="N467" s="14">
        <f t="shared" si="18"/>
        <v>129.03</v>
      </c>
      <c r="O467" s="13">
        <v>23.593499999999999</v>
      </c>
      <c r="P467" s="30"/>
    </row>
    <row r="468" spans="2:16" ht="15" customHeight="1" x14ac:dyDescent="0.25">
      <c r="B468" s="18" t="s">
        <v>953</v>
      </c>
      <c r="C468" s="17" t="s">
        <v>1510</v>
      </c>
      <c r="D468" s="28" t="s">
        <v>404</v>
      </c>
      <c r="E468" s="12"/>
      <c r="F468" s="12" t="s">
        <v>1509</v>
      </c>
      <c r="G468" s="16" t="s">
        <v>1498</v>
      </c>
      <c r="H468" s="12" t="s">
        <v>756</v>
      </c>
      <c r="I468" s="12" t="s">
        <v>557</v>
      </c>
      <c r="J468" s="12" t="s">
        <v>404</v>
      </c>
      <c r="K468" s="12" t="s">
        <v>1482</v>
      </c>
      <c r="L468" s="12" t="s">
        <v>1508</v>
      </c>
      <c r="M468" s="15">
        <v>253.5</v>
      </c>
      <c r="N468" s="14">
        <f t="shared" si="18"/>
        <v>129.28</v>
      </c>
      <c r="O468" s="13">
        <v>25.137</v>
      </c>
      <c r="P468" s="12"/>
    </row>
    <row r="469" spans="2:16" ht="15" customHeight="1" x14ac:dyDescent="0.25">
      <c r="B469" s="18" t="s">
        <v>359</v>
      </c>
      <c r="C469" s="17" t="s">
        <v>2397</v>
      </c>
      <c r="D469" s="12" t="s">
        <v>409</v>
      </c>
      <c r="E469" s="12"/>
      <c r="F469" s="12" t="s">
        <v>467</v>
      </c>
      <c r="G469" s="16">
        <v>104</v>
      </c>
      <c r="H469" s="12" t="s">
        <v>451</v>
      </c>
      <c r="I469" s="12" t="s">
        <v>466</v>
      </c>
      <c r="J469" s="12" t="s">
        <v>404</v>
      </c>
      <c r="K469" s="12" t="s">
        <v>2258</v>
      </c>
      <c r="L469" s="12" t="s">
        <v>2396</v>
      </c>
      <c r="M469" s="15">
        <v>254</v>
      </c>
      <c r="N469" s="14">
        <f t="shared" si="18"/>
        <v>129.54000000000002</v>
      </c>
      <c r="O469" s="13">
        <v>27.032805200000002</v>
      </c>
      <c r="P469" s="12"/>
    </row>
    <row r="470" spans="2:16" ht="15" customHeight="1" x14ac:dyDescent="0.25">
      <c r="B470" s="18" t="s">
        <v>359</v>
      </c>
      <c r="C470" s="25" t="s">
        <v>1983</v>
      </c>
      <c r="D470" s="25" t="s">
        <v>404</v>
      </c>
      <c r="E470" s="19"/>
      <c r="F470" s="12" t="s">
        <v>713</v>
      </c>
      <c r="G470" s="42">
        <v>96</v>
      </c>
      <c r="H470" s="19" t="s">
        <v>756</v>
      </c>
      <c r="I470" s="19" t="s">
        <v>466</v>
      </c>
      <c r="J470" s="25" t="s">
        <v>404</v>
      </c>
      <c r="K470" s="19" t="s">
        <v>1821</v>
      </c>
      <c r="L470" s="19" t="s">
        <v>1982</v>
      </c>
      <c r="M470" s="15">
        <v>254</v>
      </c>
      <c r="N470" s="14">
        <f t="shared" si="18"/>
        <v>129.54000000000002</v>
      </c>
      <c r="O470" s="13">
        <v>24.6</v>
      </c>
      <c r="P470" s="13"/>
    </row>
    <row r="471" spans="2:16" ht="15" customHeight="1" x14ac:dyDescent="0.25">
      <c r="B471" s="18" t="s">
        <v>359</v>
      </c>
      <c r="C471" s="51" t="s">
        <v>3003</v>
      </c>
      <c r="D471" s="12" t="s">
        <v>770</v>
      </c>
      <c r="E471" s="48"/>
      <c r="F471" s="12" t="s">
        <v>749</v>
      </c>
      <c r="G471" s="16">
        <v>93</v>
      </c>
      <c r="H471" s="12" t="s">
        <v>451</v>
      </c>
      <c r="I471" s="48" t="s">
        <v>557</v>
      </c>
      <c r="J471" s="12" t="s">
        <v>404</v>
      </c>
      <c r="K471" s="12" t="s">
        <v>2946</v>
      </c>
      <c r="L471" s="12" t="s">
        <v>3002</v>
      </c>
      <c r="M471" s="15">
        <v>254.5</v>
      </c>
      <c r="N471" s="14">
        <f t="shared" si="18"/>
        <v>129.79000000000002</v>
      </c>
      <c r="O471" s="13">
        <v>20.659306600000001</v>
      </c>
      <c r="P471" s="12"/>
    </row>
    <row r="472" spans="2:16" ht="15" customHeight="1" x14ac:dyDescent="0.25">
      <c r="B472" s="18" t="s">
        <v>953</v>
      </c>
      <c r="C472" s="17" t="s">
        <v>1496</v>
      </c>
      <c r="D472" s="28" t="s">
        <v>404</v>
      </c>
      <c r="E472" s="12"/>
      <c r="F472" s="12" t="s">
        <v>1495</v>
      </c>
      <c r="G472" s="16" t="s">
        <v>1494</v>
      </c>
      <c r="H472" s="12" t="s">
        <v>756</v>
      </c>
      <c r="I472" s="12" t="s">
        <v>557</v>
      </c>
      <c r="J472" s="12" t="s">
        <v>404</v>
      </c>
      <c r="K472" s="12" t="s">
        <v>1482</v>
      </c>
      <c r="L472" s="12" t="s">
        <v>1493</v>
      </c>
      <c r="M472" s="15">
        <v>254.5</v>
      </c>
      <c r="N472" s="14">
        <f t="shared" si="18"/>
        <v>129.79000000000002</v>
      </c>
      <c r="O472" s="13">
        <v>20.520259200000002</v>
      </c>
      <c r="P472" s="12"/>
    </row>
    <row r="473" spans="2:16" ht="15" customHeight="1" x14ac:dyDescent="0.25">
      <c r="B473" s="37" t="s">
        <v>953</v>
      </c>
      <c r="C473" s="36" t="s">
        <v>1435</v>
      </c>
      <c r="D473" s="33" t="s">
        <v>404</v>
      </c>
      <c r="E473" s="33" t="s">
        <v>580</v>
      </c>
      <c r="F473" s="12" t="s">
        <v>1183</v>
      </c>
      <c r="G473" s="33" t="s">
        <v>1434</v>
      </c>
      <c r="H473" s="33" t="s">
        <v>437</v>
      </c>
      <c r="I473" s="33" t="s">
        <v>466</v>
      </c>
      <c r="J473" s="33" t="s">
        <v>404</v>
      </c>
      <c r="K473" s="12" t="s">
        <v>1409</v>
      </c>
      <c r="L473" s="12" t="s">
        <v>1433</v>
      </c>
      <c r="M473" s="15">
        <v>254.5</v>
      </c>
      <c r="N473" s="14">
        <f t="shared" si="18"/>
        <v>129.79000000000002</v>
      </c>
      <c r="O473" s="34">
        <v>37.651433443199998</v>
      </c>
      <c r="P473" s="12"/>
    </row>
    <row r="474" spans="2:16" ht="15" customHeight="1" x14ac:dyDescent="0.25">
      <c r="B474" s="18" t="s">
        <v>953</v>
      </c>
      <c r="C474" s="17" t="s">
        <v>1168</v>
      </c>
      <c r="D474" s="28" t="s">
        <v>404</v>
      </c>
      <c r="E474" s="12" t="s">
        <v>580</v>
      </c>
      <c r="F474" s="12" t="s">
        <v>586</v>
      </c>
      <c r="G474" s="16">
        <v>114</v>
      </c>
      <c r="H474" s="12" t="s">
        <v>437</v>
      </c>
      <c r="I474" s="12" t="s">
        <v>466</v>
      </c>
      <c r="J474" s="12" t="s">
        <v>404</v>
      </c>
      <c r="K474" s="12" t="s">
        <v>1106</v>
      </c>
      <c r="L474" s="12" t="s">
        <v>1167</v>
      </c>
      <c r="M474" s="15">
        <v>255</v>
      </c>
      <c r="N474" s="14">
        <f t="shared" si="18"/>
        <v>130.05000000000001</v>
      </c>
      <c r="O474" s="13">
        <v>38.3542992</v>
      </c>
      <c r="P474" s="12"/>
    </row>
    <row r="475" spans="2:16" ht="15" customHeight="1" x14ac:dyDescent="0.25">
      <c r="B475" s="18" t="s">
        <v>953</v>
      </c>
      <c r="C475" s="17" t="s">
        <v>1504</v>
      </c>
      <c r="D475" s="28" t="s">
        <v>404</v>
      </c>
      <c r="E475" s="12"/>
      <c r="F475" s="12" t="s">
        <v>1503</v>
      </c>
      <c r="G475" s="16" t="s">
        <v>1502</v>
      </c>
      <c r="H475" s="12" t="s">
        <v>756</v>
      </c>
      <c r="I475" s="12" t="s">
        <v>557</v>
      </c>
      <c r="J475" s="12" t="s">
        <v>404</v>
      </c>
      <c r="K475" s="12" t="s">
        <v>1482</v>
      </c>
      <c r="L475" s="12" t="s">
        <v>1501</v>
      </c>
      <c r="M475" s="15">
        <v>255.5</v>
      </c>
      <c r="N475" s="14">
        <f t="shared" si="18"/>
        <v>130.30000000000001</v>
      </c>
      <c r="O475" s="13">
        <v>22.54392</v>
      </c>
      <c r="P475" s="12"/>
    </row>
    <row r="476" spans="2:16" ht="15" customHeight="1" x14ac:dyDescent="0.25">
      <c r="B476" s="18" t="s">
        <v>359</v>
      </c>
      <c r="C476" s="17" t="s">
        <v>2030</v>
      </c>
      <c r="D476" s="33" t="s">
        <v>820</v>
      </c>
      <c r="E476" s="33"/>
      <c r="F476" s="17" t="s">
        <v>2029</v>
      </c>
      <c r="G476" s="33">
        <v>105</v>
      </c>
      <c r="H476" s="33" t="s">
        <v>2028</v>
      </c>
      <c r="I476" s="33" t="s">
        <v>466</v>
      </c>
      <c r="J476" s="33" t="s">
        <v>404</v>
      </c>
      <c r="K476" s="33" t="s">
        <v>2027</v>
      </c>
      <c r="L476" s="12" t="s">
        <v>2026</v>
      </c>
      <c r="M476" s="44">
        <v>263</v>
      </c>
      <c r="N476" s="43">
        <v>130.41999999999999</v>
      </c>
      <c r="O476" s="34">
        <v>17.55</v>
      </c>
      <c r="P476" s="33"/>
    </row>
    <row r="477" spans="2:16" ht="15" customHeight="1" x14ac:dyDescent="0.25">
      <c r="B477" s="18" t="s">
        <v>359</v>
      </c>
      <c r="C477" s="17" t="s">
        <v>860</v>
      </c>
      <c r="D477" s="12" t="s">
        <v>770</v>
      </c>
      <c r="E477" s="12"/>
      <c r="F477" s="12" t="s">
        <v>534</v>
      </c>
      <c r="G477" s="16">
        <v>94</v>
      </c>
      <c r="H477" s="12" t="s">
        <v>451</v>
      </c>
      <c r="I477" s="12" t="s">
        <v>466</v>
      </c>
      <c r="J477" s="12" t="s">
        <v>404</v>
      </c>
      <c r="K477" s="12" t="s">
        <v>754</v>
      </c>
      <c r="L477" s="12" t="s">
        <v>859</v>
      </c>
      <c r="M477" s="15">
        <v>256</v>
      </c>
      <c r="N477" s="14">
        <f>M477-ROUND(M477*$N$7,2)</f>
        <v>130.56</v>
      </c>
      <c r="O477" s="13">
        <v>21.660194999999998</v>
      </c>
      <c r="P477" s="12"/>
    </row>
    <row r="478" spans="2:16" ht="15" customHeight="1" x14ac:dyDescent="0.25">
      <c r="B478" s="18" t="s">
        <v>953</v>
      </c>
      <c r="C478" s="17" t="s">
        <v>1112</v>
      </c>
      <c r="D478" s="28" t="s">
        <v>404</v>
      </c>
      <c r="E478" s="12" t="s">
        <v>580</v>
      </c>
      <c r="F478" s="12" t="s">
        <v>631</v>
      </c>
      <c r="G478" s="16" t="s">
        <v>619</v>
      </c>
      <c r="H478" s="12" t="s">
        <v>569</v>
      </c>
      <c r="I478" s="12" t="s">
        <v>405</v>
      </c>
      <c r="J478" s="12" t="s">
        <v>404</v>
      </c>
      <c r="K478" s="12" t="s">
        <v>1106</v>
      </c>
      <c r="L478" s="12" t="s">
        <v>1111</v>
      </c>
      <c r="M478" s="15">
        <v>317.5</v>
      </c>
      <c r="N478" s="38">
        <v>130.79</v>
      </c>
      <c r="O478" s="13">
        <v>57.76</v>
      </c>
      <c r="P478" s="12">
        <v>1.32</v>
      </c>
    </row>
    <row r="479" spans="2:16" s="41" customFormat="1" ht="15" customHeight="1" x14ac:dyDescent="0.2">
      <c r="B479" s="18" t="s">
        <v>359</v>
      </c>
      <c r="C479" s="17" t="s">
        <v>3207</v>
      </c>
      <c r="D479" s="12" t="s">
        <v>409</v>
      </c>
      <c r="E479" s="12"/>
      <c r="F479" s="12" t="s">
        <v>1585</v>
      </c>
      <c r="G479" s="16">
        <v>92</v>
      </c>
      <c r="H479" s="12" t="s">
        <v>537</v>
      </c>
      <c r="I479" s="12" t="s">
        <v>466</v>
      </c>
      <c r="J479" s="12" t="s">
        <v>404</v>
      </c>
      <c r="K479" s="12" t="s">
        <v>3196</v>
      </c>
      <c r="L479" s="12" t="s">
        <v>3206</v>
      </c>
      <c r="M479" s="15">
        <v>256.5</v>
      </c>
      <c r="N479" s="14">
        <f>M479-ROUND(M479*$N$7,2)</f>
        <v>130.81</v>
      </c>
      <c r="O479" s="13">
        <v>20.468072671680002</v>
      </c>
      <c r="P479" s="12"/>
    </row>
    <row r="480" spans="2:16" ht="15" customHeight="1" x14ac:dyDescent="0.25">
      <c r="B480" s="18" t="s">
        <v>359</v>
      </c>
      <c r="C480" s="17" t="s">
        <v>2242</v>
      </c>
      <c r="D480" s="12" t="s">
        <v>404</v>
      </c>
      <c r="E480" s="12" t="s">
        <v>580</v>
      </c>
      <c r="F480" s="12" t="s">
        <v>610</v>
      </c>
      <c r="G480" s="16">
        <v>107</v>
      </c>
      <c r="H480" s="12" t="s">
        <v>437</v>
      </c>
      <c r="I480" s="12" t="s">
        <v>466</v>
      </c>
      <c r="J480" s="12" t="s">
        <v>404</v>
      </c>
      <c r="K480" s="12" t="s">
        <v>2168</v>
      </c>
      <c r="L480" s="12" t="s">
        <v>2241</v>
      </c>
      <c r="M480" s="15">
        <v>256.5</v>
      </c>
      <c r="N480" s="14">
        <f>M480-ROUND(M480*$N$7,2)</f>
        <v>130.81</v>
      </c>
      <c r="O480" s="13">
        <v>33.07</v>
      </c>
      <c r="P480" s="12"/>
    </row>
    <row r="481" spans="2:16" ht="15" customHeight="1" x14ac:dyDescent="0.25">
      <c r="B481" s="18" t="s">
        <v>359</v>
      </c>
      <c r="C481" s="17" t="s">
        <v>714</v>
      </c>
      <c r="D481" s="12" t="s">
        <v>404</v>
      </c>
      <c r="E481" s="12"/>
      <c r="F481" s="12" t="s">
        <v>713</v>
      </c>
      <c r="G481" s="16">
        <v>96</v>
      </c>
      <c r="H481" s="12" t="s">
        <v>537</v>
      </c>
      <c r="I481" s="12" t="s">
        <v>466</v>
      </c>
      <c r="J481" s="12" t="s">
        <v>404</v>
      </c>
      <c r="K481" s="12" t="s">
        <v>670</v>
      </c>
      <c r="L481" s="12" t="s">
        <v>712</v>
      </c>
      <c r="M481" s="15">
        <v>256.5</v>
      </c>
      <c r="N481" s="14">
        <f>M481-ROUND(M481*$N$7,2)</f>
        <v>130.81</v>
      </c>
      <c r="O481" s="13">
        <v>24.471060000000001</v>
      </c>
      <c r="P481" s="12"/>
    </row>
    <row r="482" spans="2:16" ht="15" customHeight="1" x14ac:dyDescent="0.25">
      <c r="B482" s="18" t="s">
        <v>359</v>
      </c>
      <c r="C482" s="17" t="s">
        <v>608</v>
      </c>
      <c r="D482" s="12" t="s">
        <v>404</v>
      </c>
      <c r="E482" s="12" t="s">
        <v>580</v>
      </c>
      <c r="F482" s="12" t="s">
        <v>607</v>
      </c>
      <c r="G482" s="16">
        <v>110</v>
      </c>
      <c r="H482" s="12" t="s">
        <v>437</v>
      </c>
      <c r="I482" s="12" t="s">
        <v>466</v>
      </c>
      <c r="J482" s="12" t="s">
        <v>404</v>
      </c>
      <c r="K482" s="12" t="s">
        <v>556</v>
      </c>
      <c r="L482" s="12" t="s">
        <v>606</v>
      </c>
      <c r="M482" s="15">
        <v>256.5</v>
      </c>
      <c r="N482" s="14">
        <f>M482-ROUND(M482*$N$7,2)</f>
        <v>130.81</v>
      </c>
      <c r="O482" s="13">
        <v>34.839000000000006</v>
      </c>
      <c r="P482" s="12"/>
    </row>
    <row r="483" spans="2:16" ht="15" customHeight="1" x14ac:dyDescent="0.25">
      <c r="B483" s="18" t="s">
        <v>359</v>
      </c>
      <c r="C483" s="17" t="s">
        <v>2093</v>
      </c>
      <c r="D483" s="33" t="s">
        <v>777</v>
      </c>
      <c r="E483" s="33"/>
      <c r="F483" s="17" t="s">
        <v>2092</v>
      </c>
      <c r="G483" s="33">
        <v>110</v>
      </c>
      <c r="H483" s="33" t="s">
        <v>2028</v>
      </c>
      <c r="I483" s="33" t="s">
        <v>466</v>
      </c>
      <c r="J483" s="33" t="s">
        <v>404</v>
      </c>
      <c r="K483" s="33" t="s">
        <v>2027</v>
      </c>
      <c r="L483" s="17" t="s">
        <v>2091</v>
      </c>
      <c r="M483" s="44">
        <v>263.5</v>
      </c>
      <c r="N483" s="43">
        <v>131.25</v>
      </c>
      <c r="O483" s="34">
        <v>14.29</v>
      </c>
      <c r="P483" s="33"/>
    </row>
    <row r="484" spans="2:16" ht="15" customHeight="1" x14ac:dyDescent="0.25">
      <c r="B484" s="18" t="s">
        <v>953</v>
      </c>
      <c r="C484" s="17" t="s">
        <v>1116</v>
      </c>
      <c r="D484" s="28" t="s">
        <v>404</v>
      </c>
      <c r="E484" s="12" t="s">
        <v>580</v>
      </c>
      <c r="F484" s="12" t="s">
        <v>655</v>
      </c>
      <c r="G484" s="16" t="s">
        <v>654</v>
      </c>
      <c r="H484" s="12" t="s">
        <v>569</v>
      </c>
      <c r="I484" s="12" t="s">
        <v>405</v>
      </c>
      <c r="J484" s="12" t="s">
        <v>404</v>
      </c>
      <c r="K484" s="12" t="s">
        <v>1106</v>
      </c>
      <c r="L484" s="12" t="s">
        <v>1115</v>
      </c>
      <c r="M484" s="15">
        <v>257.5</v>
      </c>
      <c r="N484" s="14">
        <f t="shared" ref="N484:N523" si="19">M484-ROUND(M484*$N$7,2)</f>
        <v>131.32</v>
      </c>
      <c r="O484" s="13">
        <v>54.81</v>
      </c>
      <c r="P484" s="12"/>
    </row>
    <row r="485" spans="2:16" ht="15" customHeight="1" x14ac:dyDescent="0.25">
      <c r="B485" s="18" t="s">
        <v>359</v>
      </c>
      <c r="C485" s="17" t="s">
        <v>2250</v>
      </c>
      <c r="D485" s="12" t="s">
        <v>404</v>
      </c>
      <c r="E485" s="12" t="s">
        <v>580</v>
      </c>
      <c r="F485" s="12" t="s">
        <v>613</v>
      </c>
      <c r="G485" s="16">
        <v>116</v>
      </c>
      <c r="H485" s="12" t="s">
        <v>437</v>
      </c>
      <c r="I485" s="12" t="s">
        <v>466</v>
      </c>
      <c r="J485" s="12" t="s">
        <v>404</v>
      </c>
      <c r="K485" s="12" t="s">
        <v>2168</v>
      </c>
      <c r="L485" s="12" t="s">
        <v>2249</v>
      </c>
      <c r="M485" s="15">
        <v>258</v>
      </c>
      <c r="N485" s="14">
        <f t="shared" si="19"/>
        <v>131.57999999999998</v>
      </c>
      <c r="O485" s="13">
        <v>41.55</v>
      </c>
      <c r="P485" s="12"/>
    </row>
    <row r="486" spans="2:16" ht="15" customHeight="1" x14ac:dyDescent="0.25">
      <c r="B486" s="18" t="s">
        <v>953</v>
      </c>
      <c r="C486" s="32" t="s">
        <v>1275</v>
      </c>
      <c r="D486" s="12" t="s">
        <v>444</v>
      </c>
      <c r="E486" s="12" t="s">
        <v>580</v>
      </c>
      <c r="F486" s="12" t="s">
        <v>583</v>
      </c>
      <c r="G486" s="16">
        <v>116</v>
      </c>
      <c r="H486" s="12" t="s">
        <v>569</v>
      </c>
      <c r="I486" s="12" t="s">
        <v>466</v>
      </c>
      <c r="J486" s="12" t="s">
        <v>404</v>
      </c>
      <c r="K486" s="12" t="s">
        <v>1251</v>
      </c>
      <c r="L486" s="12" t="s">
        <v>1274</v>
      </c>
      <c r="M486" s="15">
        <v>258</v>
      </c>
      <c r="N486" s="14">
        <f t="shared" si="19"/>
        <v>131.57999999999998</v>
      </c>
      <c r="O486" s="13">
        <v>39.81</v>
      </c>
      <c r="P486" s="12"/>
    </row>
    <row r="487" spans="2:16" ht="15" customHeight="1" x14ac:dyDescent="0.25">
      <c r="B487" s="18" t="s">
        <v>359</v>
      </c>
      <c r="C487" s="17" t="s">
        <v>2987</v>
      </c>
      <c r="D487" s="12" t="s">
        <v>2947</v>
      </c>
      <c r="E487" s="12"/>
      <c r="F487" s="12" t="s">
        <v>452</v>
      </c>
      <c r="G487" s="16">
        <v>97</v>
      </c>
      <c r="H487" s="12" t="s">
        <v>451</v>
      </c>
      <c r="I487" s="12" t="s">
        <v>466</v>
      </c>
      <c r="J487" s="12" t="s">
        <v>404</v>
      </c>
      <c r="K487" s="12" t="s">
        <v>2946</v>
      </c>
      <c r="L487" s="12" t="s">
        <v>2986</v>
      </c>
      <c r="M487" s="15">
        <v>258.5</v>
      </c>
      <c r="N487" s="14">
        <f t="shared" si="19"/>
        <v>131.82999999999998</v>
      </c>
      <c r="O487" s="13">
        <v>20.876545221120004</v>
      </c>
      <c r="P487" s="12"/>
    </row>
    <row r="488" spans="2:16" ht="15" customHeight="1" x14ac:dyDescent="0.25">
      <c r="B488" s="18" t="s">
        <v>359</v>
      </c>
      <c r="C488" s="17" t="s">
        <v>2881</v>
      </c>
      <c r="D488" s="12" t="s">
        <v>2880</v>
      </c>
      <c r="E488" s="12"/>
      <c r="F488" s="12" t="s">
        <v>786</v>
      </c>
      <c r="G488" s="16">
        <v>84</v>
      </c>
      <c r="H488" s="12" t="s">
        <v>537</v>
      </c>
      <c r="I488" s="12" t="s">
        <v>466</v>
      </c>
      <c r="J488" s="12" t="s">
        <v>404</v>
      </c>
      <c r="K488" s="12" t="s">
        <v>2837</v>
      </c>
      <c r="L488" s="12" t="s">
        <v>2879</v>
      </c>
      <c r="M488" s="15">
        <v>258.5</v>
      </c>
      <c r="N488" s="14">
        <f t="shared" si="19"/>
        <v>131.82999999999998</v>
      </c>
      <c r="O488" s="13">
        <v>18.084963393599999</v>
      </c>
      <c r="P488" s="12"/>
    </row>
    <row r="489" spans="2:16" ht="15" customHeight="1" x14ac:dyDescent="0.25">
      <c r="B489" s="18" t="s">
        <v>953</v>
      </c>
      <c r="C489" s="17" t="s">
        <v>1643</v>
      </c>
      <c r="D489" s="28" t="s">
        <v>404</v>
      </c>
      <c r="E489" s="12"/>
      <c r="F489" s="12" t="s">
        <v>1642</v>
      </c>
      <c r="G489" s="16">
        <v>88</v>
      </c>
      <c r="H489" s="12" t="s">
        <v>756</v>
      </c>
      <c r="I489" s="12" t="s">
        <v>557</v>
      </c>
      <c r="J489" s="12" t="s">
        <v>404</v>
      </c>
      <c r="K489" s="12" t="s">
        <v>1630</v>
      </c>
      <c r="L489" s="12" t="s">
        <v>1641</v>
      </c>
      <c r="M489" s="15">
        <v>258.5</v>
      </c>
      <c r="N489" s="14">
        <f t="shared" si="19"/>
        <v>131.82999999999998</v>
      </c>
      <c r="O489" s="13">
        <v>20.9437</v>
      </c>
      <c r="P489" s="12"/>
    </row>
    <row r="490" spans="2:16" ht="15" customHeight="1" x14ac:dyDescent="0.25">
      <c r="B490" s="18" t="s">
        <v>953</v>
      </c>
      <c r="C490" s="26" t="s">
        <v>1124</v>
      </c>
      <c r="D490" s="28" t="s">
        <v>404</v>
      </c>
      <c r="E490" s="12" t="s">
        <v>580</v>
      </c>
      <c r="F490" s="12" t="s">
        <v>665</v>
      </c>
      <c r="G490" s="16" t="s">
        <v>634</v>
      </c>
      <c r="H490" s="12" t="s">
        <v>422</v>
      </c>
      <c r="I490" s="12" t="s">
        <v>405</v>
      </c>
      <c r="J490" s="12" t="s">
        <v>404</v>
      </c>
      <c r="K490" s="12" t="s">
        <v>1106</v>
      </c>
      <c r="L490" s="12" t="s">
        <v>1123</v>
      </c>
      <c r="M490" s="15">
        <v>258.5</v>
      </c>
      <c r="N490" s="14">
        <f t="shared" si="19"/>
        <v>131.82999999999998</v>
      </c>
      <c r="O490" s="13">
        <v>52.61</v>
      </c>
      <c r="P490" s="12"/>
    </row>
    <row r="491" spans="2:16" ht="15" customHeight="1" x14ac:dyDescent="0.25">
      <c r="B491" s="18" t="s">
        <v>359</v>
      </c>
      <c r="C491" s="17" t="s">
        <v>430</v>
      </c>
      <c r="D491" s="12" t="s">
        <v>409</v>
      </c>
      <c r="E491" s="12"/>
      <c r="F491" s="12" t="s">
        <v>429</v>
      </c>
      <c r="G491" s="12" t="s">
        <v>428</v>
      </c>
      <c r="H491" s="12" t="s">
        <v>422</v>
      </c>
      <c r="I491" s="12" t="s">
        <v>427</v>
      </c>
      <c r="J491" s="12" t="s">
        <v>404</v>
      </c>
      <c r="K491" s="12" t="s">
        <v>403</v>
      </c>
      <c r="L491" s="12" t="s">
        <v>426</v>
      </c>
      <c r="M491" s="15">
        <v>258.5</v>
      </c>
      <c r="N491" s="14">
        <f t="shared" si="19"/>
        <v>131.82999999999998</v>
      </c>
      <c r="O491" s="13">
        <v>30.67</v>
      </c>
      <c r="P491" s="12"/>
    </row>
    <row r="492" spans="2:16" ht="15" customHeight="1" x14ac:dyDescent="0.25">
      <c r="B492" s="18" t="s">
        <v>953</v>
      </c>
      <c r="C492" s="17" t="s">
        <v>1151</v>
      </c>
      <c r="D492" s="28" t="s">
        <v>404</v>
      </c>
      <c r="E492" s="12"/>
      <c r="F492" s="12" t="s">
        <v>481</v>
      </c>
      <c r="G492" s="16">
        <v>101</v>
      </c>
      <c r="H492" s="12" t="s">
        <v>451</v>
      </c>
      <c r="I492" s="12" t="s">
        <v>466</v>
      </c>
      <c r="J492" s="12" t="s">
        <v>404</v>
      </c>
      <c r="K492" s="12" t="s">
        <v>1106</v>
      </c>
      <c r="L492" s="12" t="s">
        <v>1150</v>
      </c>
      <c r="M492" s="15">
        <v>259</v>
      </c>
      <c r="N492" s="14">
        <f t="shared" si="19"/>
        <v>132.09</v>
      </c>
      <c r="O492" s="13">
        <v>29.144102400000001</v>
      </c>
      <c r="P492" s="12"/>
    </row>
    <row r="493" spans="2:16" ht="15" customHeight="1" x14ac:dyDescent="0.25">
      <c r="B493" s="18" t="s">
        <v>359</v>
      </c>
      <c r="C493" s="17" t="s">
        <v>2203</v>
      </c>
      <c r="D493" s="12" t="s">
        <v>404</v>
      </c>
      <c r="E493" s="12"/>
      <c r="F493" s="12" t="s">
        <v>1173</v>
      </c>
      <c r="G493" s="16">
        <v>106</v>
      </c>
      <c r="H493" s="12" t="s">
        <v>437</v>
      </c>
      <c r="I493" s="12" t="s">
        <v>466</v>
      </c>
      <c r="J493" s="12" t="s">
        <v>404</v>
      </c>
      <c r="K493" s="12" t="s">
        <v>2168</v>
      </c>
      <c r="L493" s="12" t="s">
        <v>2202</v>
      </c>
      <c r="M493" s="15">
        <v>259.5</v>
      </c>
      <c r="N493" s="14">
        <f t="shared" si="19"/>
        <v>132.34</v>
      </c>
      <c r="O493" s="13">
        <v>32.979999999999997</v>
      </c>
      <c r="P493" s="12"/>
    </row>
    <row r="494" spans="2:16" ht="15" customHeight="1" x14ac:dyDescent="0.25">
      <c r="B494" s="18" t="s">
        <v>359</v>
      </c>
      <c r="C494" s="17" t="s">
        <v>3492</v>
      </c>
      <c r="D494" s="12" t="s">
        <v>409</v>
      </c>
      <c r="E494" s="12"/>
      <c r="F494" s="12" t="s">
        <v>467</v>
      </c>
      <c r="G494" s="16">
        <v>104</v>
      </c>
      <c r="H494" s="12" t="s">
        <v>451</v>
      </c>
      <c r="I494" s="12" t="s">
        <v>466</v>
      </c>
      <c r="J494" s="12" t="s">
        <v>404</v>
      </c>
      <c r="K494" s="12" t="s">
        <v>3479</v>
      </c>
      <c r="L494" s="12" t="s">
        <v>3491</v>
      </c>
      <c r="M494" s="15">
        <v>260</v>
      </c>
      <c r="N494" s="14">
        <f t="shared" si="19"/>
        <v>132.6</v>
      </c>
      <c r="O494" s="13">
        <v>28.64</v>
      </c>
      <c r="P494" s="12"/>
    </row>
    <row r="495" spans="2:16" ht="15" customHeight="1" x14ac:dyDescent="0.25">
      <c r="B495" s="18" t="s">
        <v>359</v>
      </c>
      <c r="C495" s="17" t="s">
        <v>1817</v>
      </c>
      <c r="D495" s="12" t="s">
        <v>404</v>
      </c>
      <c r="E495" s="12"/>
      <c r="F495" s="12" t="s">
        <v>853</v>
      </c>
      <c r="G495" s="16">
        <v>92</v>
      </c>
      <c r="H495" s="12" t="s">
        <v>1648</v>
      </c>
      <c r="I495" s="12" t="s">
        <v>557</v>
      </c>
      <c r="J495" s="12" t="s">
        <v>404</v>
      </c>
      <c r="K495" s="12" t="s">
        <v>1647</v>
      </c>
      <c r="L495" s="12" t="s">
        <v>1816</v>
      </c>
      <c r="M495" s="15">
        <v>260.5</v>
      </c>
      <c r="N495" s="14">
        <f t="shared" si="19"/>
        <v>132.85</v>
      </c>
      <c r="O495" s="13">
        <v>21.2569056</v>
      </c>
      <c r="P495" s="30"/>
    </row>
    <row r="496" spans="2:16" ht="15" customHeight="1" x14ac:dyDescent="0.25">
      <c r="B496" s="18" t="s">
        <v>953</v>
      </c>
      <c r="C496" s="17" t="s">
        <v>1617</v>
      </c>
      <c r="D496" s="28" t="s">
        <v>404</v>
      </c>
      <c r="E496" s="12"/>
      <c r="F496" s="12" t="s">
        <v>680</v>
      </c>
      <c r="G496" s="16">
        <v>103</v>
      </c>
      <c r="H496" s="12" t="s">
        <v>756</v>
      </c>
      <c r="I496" s="12" t="s">
        <v>557</v>
      </c>
      <c r="J496" s="12" t="s">
        <v>404</v>
      </c>
      <c r="K496" s="12" t="s">
        <v>1482</v>
      </c>
      <c r="L496" s="12" t="s">
        <v>1616</v>
      </c>
      <c r="M496" s="15">
        <v>260.5</v>
      </c>
      <c r="N496" s="14">
        <f t="shared" si="19"/>
        <v>132.85</v>
      </c>
      <c r="O496" s="13">
        <v>24.423638400000002</v>
      </c>
      <c r="P496" s="12"/>
    </row>
    <row r="497" spans="2:16" ht="15" customHeight="1" x14ac:dyDescent="0.25">
      <c r="B497" s="18" t="s">
        <v>953</v>
      </c>
      <c r="C497" s="17" t="s">
        <v>1357</v>
      </c>
      <c r="D497" s="28" t="s">
        <v>404</v>
      </c>
      <c r="E497" s="12" t="s">
        <v>580</v>
      </c>
      <c r="F497" s="12" t="s">
        <v>1130</v>
      </c>
      <c r="G497" s="16" t="s">
        <v>413</v>
      </c>
      <c r="H497" s="12" t="s">
        <v>569</v>
      </c>
      <c r="I497" s="12" t="s">
        <v>405</v>
      </c>
      <c r="J497" s="12" t="s">
        <v>404</v>
      </c>
      <c r="K497" s="12" t="s">
        <v>1308</v>
      </c>
      <c r="L497" s="12" t="s">
        <v>1356</v>
      </c>
      <c r="M497" s="15">
        <v>260.5</v>
      </c>
      <c r="N497" s="14">
        <f t="shared" si="19"/>
        <v>132.85</v>
      </c>
      <c r="O497" s="13">
        <v>47.188103431680005</v>
      </c>
      <c r="P497" s="12"/>
    </row>
    <row r="498" spans="2:16" ht="15" customHeight="1" x14ac:dyDescent="0.25">
      <c r="B498" s="18" t="s">
        <v>953</v>
      </c>
      <c r="C498" s="17" t="s">
        <v>1176</v>
      </c>
      <c r="D498" s="28" t="s">
        <v>404</v>
      </c>
      <c r="E498" s="12" t="s">
        <v>580</v>
      </c>
      <c r="F498" s="12" t="s">
        <v>583</v>
      </c>
      <c r="G498" s="16">
        <v>116</v>
      </c>
      <c r="H498" s="12" t="s">
        <v>437</v>
      </c>
      <c r="I498" s="12" t="s">
        <v>466</v>
      </c>
      <c r="J498" s="12" t="s">
        <v>404</v>
      </c>
      <c r="K498" s="12" t="s">
        <v>1106</v>
      </c>
      <c r="L498" s="12" t="s">
        <v>1175</v>
      </c>
      <c r="M498" s="15">
        <v>260.5</v>
      </c>
      <c r="N498" s="14">
        <f t="shared" si="19"/>
        <v>132.85</v>
      </c>
      <c r="O498" s="13">
        <v>39.107880000000002</v>
      </c>
      <c r="P498" s="12"/>
    </row>
    <row r="499" spans="2:16" ht="15" customHeight="1" x14ac:dyDescent="0.25">
      <c r="B499" s="18" t="s">
        <v>359</v>
      </c>
      <c r="C499" s="26" t="s">
        <v>2368</v>
      </c>
      <c r="D499" s="12" t="s">
        <v>872</v>
      </c>
      <c r="E499" s="12"/>
      <c r="F499" s="12" t="s">
        <v>525</v>
      </c>
      <c r="G499" s="16">
        <v>96</v>
      </c>
      <c r="H499" s="12" t="s">
        <v>451</v>
      </c>
      <c r="I499" s="12" t="s">
        <v>466</v>
      </c>
      <c r="J499" s="12" t="s">
        <v>404</v>
      </c>
      <c r="K499" s="12" t="s">
        <v>2258</v>
      </c>
      <c r="L499" s="12" t="s">
        <v>2367</v>
      </c>
      <c r="M499" s="15">
        <v>261</v>
      </c>
      <c r="N499" s="14">
        <f t="shared" si="19"/>
        <v>133.11000000000001</v>
      </c>
      <c r="O499" s="13">
        <v>22.6</v>
      </c>
      <c r="P499" s="12"/>
    </row>
    <row r="500" spans="2:16" ht="15" customHeight="1" x14ac:dyDescent="0.25">
      <c r="B500" s="18" t="s">
        <v>359</v>
      </c>
      <c r="C500" s="17" t="s">
        <v>2294</v>
      </c>
      <c r="D500" s="12" t="s">
        <v>923</v>
      </c>
      <c r="E500" s="12"/>
      <c r="F500" s="12" t="s">
        <v>1309</v>
      </c>
      <c r="G500" s="16">
        <v>112</v>
      </c>
      <c r="H500" s="12" t="s">
        <v>537</v>
      </c>
      <c r="I500" s="12" t="s">
        <v>557</v>
      </c>
      <c r="J500" s="12" t="s">
        <v>404</v>
      </c>
      <c r="K500" s="12" t="s">
        <v>2258</v>
      </c>
      <c r="L500" s="12" t="s">
        <v>2293</v>
      </c>
      <c r="M500" s="15">
        <v>261</v>
      </c>
      <c r="N500" s="14">
        <f t="shared" si="19"/>
        <v>133.11000000000001</v>
      </c>
      <c r="O500" s="13">
        <v>32.299999999999997</v>
      </c>
      <c r="P500" s="12"/>
    </row>
    <row r="501" spans="2:16" ht="15" customHeight="1" x14ac:dyDescent="0.25">
      <c r="B501" s="18" t="s">
        <v>359</v>
      </c>
      <c r="C501" s="17" t="s">
        <v>1912</v>
      </c>
      <c r="D501" s="12" t="s">
        <v>404</v>
      </c>
      <c r="E501" s="12"/>
      <c r="F501" s="12" t="s">
        <v>1911</v>
      </c>
      <c r="G501" s="16">
        <v>105</v>
      </c>
      <c r="H501" s="12" t="s">
        <v>1648</v>
      </c>
      <c r="I501" s="12" t="s">
        <v>557</v>
      </c>
      <c r="J501" s="12" t="s">
        <v>404</v>
      </c>
      <c r="K501" s="12" t="s">
        <v>1821</v>
      </c>
      <c r="L501" s="12" t="s">
        <v>1910</v>
      </c>
      <c r="M501" s="15">
        <v>261</v>
      </c>
      <c r="N501" s="14">
        <f t="shared" si="19"/>
        <v>133.11000000000001</v>
      </c>
      <c r="O501" s="13">
        <v>26.6</v>
      </c>
      <c r="P501" s="12"/>
    </row>
    <row r="502" spans="2:16" ht="15" customHeight="1" x14ac:dyDescent="0.25">
      <c r="B502" s="18" t="s">
        <v>953</v>
      </c>
      <c r="C502" s="17" t="s">
        <v>1181</v>
      </c>
      <c r="D502" s="28" t="s">
        <v>404</v>
      </c>
      <c r="E502" s="12" t="s">
        <v>580</v>
      </c>
      <c r="F502" s="12" t="s">
        <v>1180</v>
      </c>
      <c r="G502" s="16">
        <v>110</v>
      </c>
      <c r="H502" s="12" t="s">
        <v>437</v>
      </c>
      <c r="I502" s="12" t="s">
        <v>466</v>
      </c>
      <c r="J502" s="12" t="s">
        <v>404</v>
      </c>
      <c r="K502" s="12" t="s">
        <v>1106</v>
      </c>
      <c r="L502" s="12" t="s">
        <v>1179</v>
      </c>
      <c r="M502" s="15">
        <v>261</v>
      </c>
      <c r="N502" s="14">
        <f t="shared" si="19"/>
        <v>133.11000000000001</v>
      </c>
      <c r="O502" s="13">
        <v>36.984729600000009</v>
      </c>
      <c r="P502" s="12"/>
    </row>
    <row r="503" spans="2:16" ht="15" customHeight="1" x14ac:dyDescent="0.25">
      <c r="B503" s="18" t="s">
        <v>359</v>
      </c>
      <c r="C503" s="17" t="s">
        <v>2169</v>
      </c>
      <c r="D503" s="12" t="s">
        <v>1822</v>
      </c>
      <c r="E503" s="12"/>
      <c r="F503" s="12" t="s">
        <v>595</v>
      </c>
      <c r="G503" s="16">
        <v>105</v>
      </c>
      <c r="H503" s="12" t="s">
        <v>451</v>
      </c>
      <c r="I503" s="12" t="s">
        <v>466</v>
      </c>
      <c r="J503" s="12" t="s">
        <v>404</v>
      </c>
      <c r="K503" s="12" t="s">
        <v>2168</v>
      </c>
      <c r="L503" s="12" t="s">
        <v>2167</v>
      </c>
      <c r="M503" s="15">
        <v>261.5</v>
      </c>
      <c r="N503" s="14">
        <f t="shared" si="19"/>
        <v>133.36000000000001</v>
      </c>
      <c r="O503" s="13">
        <v>32.47</v>
      </c>
      <c r="P503" s="12"/>
    </row>
    <row r="504" spans="2:16" ht="15" customHeight="1" x14ac:dyDescent="0.25">
      <c r="B504" s="18" t="s">
        <v>359</v>
      </c>
      <c r="C504" s="25" t="s">
        <v>1969</v>
      </c>
      <c r="D504" s="25" t="s">
        <v>404</v>
      </c>
      <c r="E504" s="19"/>
      <c r="F504" s="12" t="s">
        <v>1541</v>
      </c>
      <c r="G504" s="42">
        <v>89</v>
      </c>
      <c r="H504" s="19" t="s">
        <v>1648</v>
      </c>
      <c r="I504" s="19" t="s">
        <v>557</v>
      </c>
      <c r="J504" s="25" t="s">
        <v>404</v>
      </c>
      <c r="K504" s="19" t="s">
        <v>1821</v>
      </c>
      <c r="L504" s="19" t="s">
        <v>1968</v>
      </c>
      <c r="M504" s="15">
        <v>261.5</v>
      </c>
      <c r="N504" s="14">
        <f t="shared" si="19"/>
        <v>133.36000000000001</v>
      </c>
      <c r="O504" s="13">
        <v>18.899999999999999</v>
      </c>
      <c r="P504" s="13"/>
    </row>
    <row r="505" spans="2:16" ht="15" customHeight="1" x14ac:dyDescent="0.25">
      <c r="B505" s="18" t="s">
        <v>953</v>
      </c>
      <c r="C505" s="17" t="s">
        <v>1513</v>
      </c>
      <c r="D505" s="28" t="s">
        <v>404</v>
      </c>
      <c r="E505" s="12"/>
      <c r="F505" s="12" t="s">
        <v>908</v>
      </c>
      <c r="G505" s="16" t="s">
        <v>1512</v>
      </c>
      <c r="H505" s="12" t="s">
        <v>756</v>
      </c>
      <c r="I505" s="12" t="s">
        <v>557</v>
      </c>
      <c r="J505" s="12" t="s">
        <v>404</v>
      </c>
      <c r="K505" s="12" t="s">
        <v>1482</v>
      </c>
      <c r="L505" s="12" t="s">
        <v>1511</v>
      </c>
      <c r="M505" s="15">
        <v>261.5</v>
      </c>
      <c r="N505" s="14">
        <f t="shared" si="19"/>
        <v>133.36000000000001</v>
      </c>
      <c r="O505" s="13">
        <v>21.644279999999998</v>
      </c>
      <c r="P505" s="12"/>
    </row>
    <row r="506" spans="2:16" ht="15" customHeight="1" x14ac:dyDescent="0.25">
      <c r="B506" s="18" t="s">
        <v>359</v>
      </c>
      <c r="C506" s="17" t="s">
        <v>2400</v>
      </c>
      <c r="D506" s="12" t="s">
        <v>2285</v>
      </c>
      <c r="E506" s="12"/>
      <c r="F506" s="12" t="s">
        <v>467</v>
      </c>
      <c r="G506" s="16">
        <v>103</v>
      </c>
      <c r="H506" s="12" t="s">
        <v>437</v>
      </c>
      <c r="I506" s="12" t="s">
        <v>466</v>
      </c>
      <c r="J506" s="12" t="s">
        <v>404</v>
      </c>
      <c r="K506" s="12" t="s">
        <v>2399</v>
      </c>
      <c r="L506" s="12" t="s">
        <v>2398</v>
      </c>
      <c r="M506" s="15">
        <v>262</v>
      </c>
      <c r="N506" s="14">
        <f t="shared" si="19"/>
        <v>133.62</v>
      </c>
      <c r="O506" s="13">
        <v>27.5625</v>
      </c>
      <c r="P506" s="12"/>
    </row>
    <row r="507" spans="2:16" ht="15" customHeight="1" x14ac:dyDescent="0.25">
      <c r="B507" s="18" t="s">
        <v>359</v>
      </c>
      <c r="C507" s="17" t="s">
        <v>1973</v>
      </c>
      <c r="D507" s="12" t="s">
        <v>404</v>
      </c>
      <c r="E507" s="12"/>
      <c r="F507" s="12" t="s">
        <v>1773</v>
      </c>
      <c r="G507" s="16">
        <v>94</v>
      </c>
      <c r="H507" s="12" t="s">
        <v>756</v>
      </c>
      <c r="I507" s="12" t="s">
        <v>466</v>
      </c>
      <c r="J507" s="12" t="s">
        <v>404</v>
      </c>
      <c r="K507" s="12" t="s">
        <v>1821</v>
      </c>
      <c r="L507" s="12" t="s">
        <v>1972</v>
      </c>
      <c r="M507" s="15">
        <v>262</v>
      </c>
      <c r="N507" s="14">
        <f t="shared" si="19"/>
        <v>133.62</v>
      </c>
      <c r="O507" s="13">
        <v>24.3</v>
      </c>
      <c r="P507" s="12"/>
    </row>
    <row r="508" spans="2:16" ht="15" customHeight="1" x14ac:dyDescent="0.25">
      <c r="B508" s="37" t="s">
        <v>953</v>
      </c>
      <c r="C508" s="36" t="s">
        <v>1296</v>
      </c>
      <c r="D508" s="33" t="s">
        <v>404</v>
      </c>
      <c r="E508" s="33"/>
      <c r="F508" s="12" t="s">
        <v>651</v>
      </c>
      <c r="G508" s="33" t="s">
        <v>627</v>
      </c>
      <c r="H508" s="33" t="s">
        <v>569</v>
      </c>
      <c r="I508" s="33" t="s">
        <v>405</v>
      </c>
      <c r="J508" s="33" t="s">
        <v>404</v>
      </c>
      <c r="K508" s="12" t="s">
        <v>1284</v>
      </c>
      <c r="L508" s="12" t="s">
        <v>1295</v>
      </c>
      <c r="M508" s="15">
        <v>262</v>
      </c>
      <c r="N508" s="14">
        <f t="shared" si="19"/>
        <v>133.62</v>
      </c>
      <c r="O508" s="34">
        <v>45.913392000000009</v>
      </c>
      <c r="P508" s="12"/>
    </row>
    <row r="509" spans="2:16" ht="15" customHeight="1" x14ac:dyDescent="0.25">
      <c r="B509" s="18" t="s">
        <v>953</v>
      </c>
      <c r="C509" s="17" t="s">
        <v>1162</v>
      </c>
      <c r="D509" s="28" t="s">
        <v>404</v>
      </c>
      <c r="E509" s="12"/>
      <c r="F509" s="12" t="s">
        <v>595</v>
      </c>
      <c r="G509" s="16">
        <v>105</v>
      </c>
      <c r="H509" s="12" t="s">
        <v>451</v>
      </c>
      <c r="I509" s="12" t="s">
        <v>466</v>
      </c>
      <c r="J509" s="12" t="s">
        <v>404</v>
      </c>
      <c r="K509" s="12" t="s">
        <v>1106</v>
      </c>
      <c r="L509" s="12" t="s">
        <v>1161</v>
      </c>
      <c r="M509" s="15">
        <v>262</v>
      </c>
      <c r="N509" s="14">
        <f t="shared" si="19"/>
        <v>133.62</v>
      </c>
      <c r="O509" s="13">
        <v>31.716014400000002</v>
      </c>
      <c r="P509" s="12"/>
    </row>
    <row r="510" spans="2:16" ht="15" customHeight="1" x14ac:dyDescent="0.25">
      <c r="B510" s="18" t="s">
        <v>953</v>
      </c>
      <c r="C510" s="17" t="s">
        <v>1137</v>
      </c>
      <c r="D510" s="28" t="s">
        <v>404</v>
      </c>
      <c r="E510" s="12"/>
      <c r="F510" s="12" t="s">
        <v>576</v>
      </c>
      <c r="G510" s="16">
        <v>107</v>
      </c>
      <c r="H510" s="12" t="s">
        <v>437</v>
      </c>
      <c r="I510" s="12" t="s">
        <v>466</v>
      </c>
      <c r="J510" s="12" t="s">
        <v>404</v>
      </c>
      <c r="K510" s="12" t="s">
        <v>1106</v>
      </c>
      <c r="L510" s="12" t="s">
        <v>1136</v>
      </c>
      <c r="M510" s="15">
        <v>262</v>
      </c>
      <c r="N510" s="14">
        <f t="shared" si="19"/>
        <v>133.62</v>
      </c>
      <c r="O510" s="13">
        <v>36.525383999999995</v>
      </c>
      <c r="P510" s="12"/>
    </row>
    <row r="511" spans="2:16" ht="15" customHeight="1" x14ac:dyDescent="0.25">
      <c r="B511" s="18" t="s">
        <v>359</v>
      </c>
      <c r="C511" s="17" t="s">
        <v>2228</v>
      </c>
      <c r="D511" s="12" t="s">
        <v>404</v>
      </c>
      <c r="E511" s="12" t="s">
        <v>580</v>
      </c>
      <c r="F511" s="12" t="s">
        <v>598</v>
      </c>
      <c r="G511" s="16">
        <v>115</v>
      </c>
      <c r="H511" s="12" t="s">
        <v>437</v>
      </c>
      <c r="I511" s="12" t="s">
        <v>466</v>
      </c>
      <c r="J511" s="12" t="s">
        <v>404</v>
      </c>
      <c r="K511" s="12" t="s">
        <v>2168</v>
      </c>
      <c r="L511" s="12" t="s">
        <v>2227</v>
      </c>
      <c r="M511" s="15">
        <v>262.5</v>
      </c>
      <c r="N511" s="14">
        <f t="shared" si="19"/>
        <v>133.87</v>
      </c>
      <c r="O511" s="13">
        <v>39.68</v>
      </c>
      <c r="P511" s="12"/>
    </row>
    <row r="512" spans="2:16" ht="15" customHeight="1" x14ac:dyDescent="0.25">
      <c r="B512" s="18" t="s">
        <v>359</v>
      </c>
      <c r="C512" s="17" t="s">
        <v>2226</v>
      </c>
      <c r="D512" s="12" t="s">
        <v>404</v>
      </c>
      <c r="E512" s="12"/>
      <c r="F512" s="12" t="s">
        <v>598</v>
      </c>
      <c r="G512" s="16">
        <v>115</v>
      </c>
      <c r="H512" s="12" t="s">
        <v>437</v>
      </c>
      <c r="I512" s="12" t="s">
        <v>466</v>
      </c>
      <c r="J512" s="12" t="s">
        <v>404</v>
      </c>
      <c r="K512" s="12" t="s">
        <v>2168</v>
      </c>
      <c r="L512" s="12" t="s">
        <v>2225</v>
      </c>
      <c r="M512" s="15">
        <v>262.5</v>
      </c>
      <c r="N512" s="14">
        <f t="shared" si="19"/>
        <v>133.87</v>
      </c>
      <c r="O512" s="13">
        <v>39.68</v>
      </c>
      <c r="P512" s="12"/>
    </row>
    <row r="513" spans="2:16" ht="15" customHeight="1" x14ac:dyDescent="0.25">
      <c r="B513" s="18" t="s">
        <v>953</v>
      </c>
      <c r="C513" s="17" t="s">
        <v>1486</v>
      </c>
      <c r="D513" s="28" t="s">
        <v>404</v>
      </c>
      <c r="E513" s="12"/>
      <c r="F513" s="12" t="s">
        <v>808</v>
      </c>
      <c r="G513" s="16" t="s">
        <v>1485</v>
      </c>
      <c r="H513" s="12" t="s">
        <v>756</v>
      </c>
      <c r="I513" s="12" t="s">
        <v>466</v>
      </c>
      <c r="J513" s="12" t="s">
        <v>404</v>
      </c>
      <c r="K513" s="12" t="s">
        <v>1482</v>
      </c>
      <c r="L513" s="12" t="s">
        <v>1484</v>
      </c>
      <c r="M513" s="15">
        <v>262.5</v>
      </c>
      <c r="N513" s="14">
        <f t="shared" si="19"/>
        <v>133.87</v>
      </c>
      <c r="O513" s="13">
        <v>25.111598399999998</v>
      </c>
      <c r="P513" s="12"/>
    </row>
    <row r="514" spans="2:16" ht="15" customHeight="1" x14ac:dyDescent="0.25">
      <c r="B514" s="37" t="s">
        <v>953</v>
      </c>
      <c r="C514" s="36" t="s">
        <v>1437</v>
      </c>
      <c r="D514" s="33" t="s">
        <v>404</v>
      </c>
      <c r="E514" s="33" t="s">
        <v>580</v>
      </c>
      <c r="F514" s="12" t="s">
        <v>604</v>
      </c>
      <c r="G514" s="33" t="s">
        <v>1419</v>
      </c>
      <c r="H514" s="33" t="s">
        <v>437</v>
      </c>
      <c r="I514" s="33" t="s">
        <v>466</v>
      </c>
      <c r="J514" s="33" t="s">
        <v>404</v>
      </c>
      <c r="K514" s="12" t="s">
        <v>1409</v>
      </c>
      <c r="L514" s="12" t="s">
        <v>1436</v>
      </c>
      <c r="M514" s="15">
        <v>262.5</v>
      </c>
      <c r="N514" s="14">
        <f t="shared" si="19"/>
        <v>133.87</v>
      </c>
      <c r="O514" s="34">
        <v>36.766762325759998</v>
      </c>
      <c r="P514" s="12"/>
    </row>
    <row r="515" spans="2:16" ht="15" customHeight="1" x14ac:dyDescent="0.25">
      <c r="B515" s="18" t="s">
        <v>953</v>
      </c>
      <c r="C515" s="17" t="s">
        <v>1120</v>
      </c>
      <c r="D515" s="28" t="s">
        <v>404</v>
      </c>
      <c r="E515" s="12"/>
      <c r="F515" s="12" t="s">
        <v>651</v>
      </c>
      <c r="G515" s="16" t="s">
        <v>627</v>
      </c>
      <c r="H515" s="12" t="s">
        <v>569</v>
      </c>
      <c r="I515" s="12" t="s">
        <v>405</v>
      </c>
      <c r="J515" s="12" t="s">
        <v>404</v>
      </c>
      <c r="K515" s="12" t="s">
        <v>1106</v>
      </c>
      <c r="L515" s="12" t="s">
        <v>1119</v>
      </c>
      <c r="M515" s="15">
        <v>262.5</v>
      </c>
      <c r="N515" s="14">
        <f t="shared" si="19"/>
        <v>133.87</v>
      </c>
      <c r="O515" s="13">
        <v>48.76</v>
      </c>
      <c r="P515" s="12"/>
    </row>
    <row r="516" spans="2:16" ht="15" customHeight="1" x14ac:dyDescent="0.25">
      <c r="B516" s="18" t="s">
        <v>359</v>
      </c>
      <c r="C516" s="17" t="s">
        <v>684</v>
      </c>
      <c r="D516" s="12" t="s">
        <v>404</v>
      </c>
      <c r="E516" s="12"/>
      <c r="F516" s="12" t="s">
        <v>683</v>
      </c>
      <c r="G516" s="16">
        <v>99</v>
      </c>
      <c r="H516" s="12" t="s">
        <v>537</v>
      </c>
      <c r="I516" s="12" t="s">
        <v>466</v>
      </c>
      <c r="J516" s="12" t="s">
        <v>404</v>
      </c>
      <c r="K516" s="12" t="s">
        <v>670</v>
      </c>
      <c r="L516" s="12" t="s">
        <v>682</v>
      </c>
      <c r="M516" s="15">
        <v>262.5</v>
      </c>
      <c r="N516" s="14">
        <f t="shared" si="19"/>
        <v>133.87</v>
      </c>
      <c r="O516" s="13">
        <f>11.947*2.2046</f>
        <v>26.3383562</v>
      </c>
      <c r="P516" s="12"/>
    </row>
    <row r="517" spans="2:16" ht="15" customHeight="1" x14ac:dyDescent="0.25">
      <c r="B517" s="18" t="s">
        <v>359</v>
      </c>
      <c r="C517" s="17" t="s">
        <v>617</v>
      </c>
      <c r="D517" s="12" t="s">
        <v>404</v>
      </c>
      <c r="E517" s="12" t="s">
        <v>580</v>
      </c>
      <c r="F517" s="12" t="s">
        <v>616</v>
      </c>
      <c r="G517" s="16">
        <v>112</v>
      </c>
      <c r="H517" s="12" t="s">
        <v>437</v>
      </c>
      <c r="I517" s="12" t="s">
        <v>466</v>
      </c>
      <c r="J517" s="12" t="s">
        <v>404</v>
      </c>
      <c r="K517" s="12" t="s">
        <v>556</v>
      </c>
      <c r="L517" s="12" t="s">
        <v>615</v>
      </c>
      <c r="M517" s="15">
        <v>262.5</v>
      </c>
      <c r="N517" s="14">
        <f t="shared" si="19"/>
        <v>133.87</v>
      </c>
      <c r="O517" s="13">
        <v>39.69</v>
      </c>
      <c r="P517" s="12"/>
    </row>
    <row r="518" spans="2:16" ht="15" customHeight="1" x14ac:dyDescent="0.25">
      <c r="B518" s="18" t="s">
        <v>359</v>
      </c>
      <c r="C518" s="17" t="s">
        <v>2404</v>
      </c>
      <c r="D518" s="12" t="s">
        <v>770</v>
      </c>
      <c r="E518" s="12"/>
      <c r="F518" s="12" t="s">
        <v>1216</v>
      </c>
      <c r="G518" s="16">
        <v>111</v>
      </c>
      <c r="H518" s="12" t="s">
        <v>437</v>
      </c>
      <c r="I518" s="12" t="s">
        <v>557</v>
      </c>
      <c r="J518" s="12" t="s">
        <v>404</v>
      </c>
      <c r="K518" s="12" t="s">
        <v>2399</v>
      </c>
      <c r="L518" s="12" t="s">
        <v>2403</v>
      </c>
      <c r="M518" s="15">
        <v>263</v>
      </c>
      <c r="N518" s="14">
        <f t="shared" si="19"/>
        <v>134.13</v>
      </c>
      <c r="O518" s="13">
        <v>35.97</v>
      </c>
      <c r="P518" s="12"/>
    </row>
    <row r="519" spans="2:16" ht="15" customHeight="1" x14ac:dyDescent="0.25">
      <c r="B519" s="18" t="s">
        <v>953</v>
      </c>
      <c r="C519" s="26" t="s">
        <v>1118</v>
      </c>
      <c r="D519" s="28" t="s">
        <v>404</v>
      </c>
      <c r="E519" s="12" t="s">
        <v>580</v>
      </c>
      <c r="F519" s="12" t="s">
        <v>651</v>
      </c>
      <c r="G519" s="16" t="s">
        <v>627</v>
      </c>
      <c r="H519" s="12" t="s">
        <v>569</v>
      </c>
      <c r="I519" s="12" t="s">
        <v>405</v>
      </c>
      <c r="J519" s="12" t="s">
        <v>404</v>
      </c>
      <c r="K519" s="12" t="s">
        <v>1106</v>
      </c>
      <c r="L519" s="12" t="s">
        <v>1117</v>
      </c>
      <c r="M519" s="15">
        <v>263.5</v>
      </c>
      <c r="N519" s="14">
        <f t="shared" si="19"/>
        <v>134.38</v>
      </c>
      <c r="O519" s="13">
        <v>49.43</v>
      </c>
      <c r="P519" s="12"/>
    </row>
    <row r="520" spans="2:16" ht="15" customHeight="1" x14ac:dyDescent="0.25">
      <c r="B520" s="18" t="s">
        <v>359</v>
      </c>
      <c r="C520" s="17" t="s">
        <v>2971</v>
      </c>
      <c r="D520" s="12" t="s">
        <v>766</v>
      </c>
      <c r="E520" s="12"/>
      <c r="F520" s="12" t="s">
        <v>514</v>
      </c>
      <c r="G520" s="16">
        <v>93</v>
      </c>
      <c r="H520" s="12" t="s">
        <v>451</v>
      </c>
      <c r="I520" s="12"/>
      <c r="J520" s="12" t="s">
        <v>404</v>
      </c>
      <c r="K520" s="12" t="s">
        <v>2946</v>
      </c>
      <c r="L520" s="12" t="s">
        <v>2970</v>
      </c>
      <c r="M520" s="15">
        <v>264.5</v>
      </c>
      <c r="N520" s="14">
        <f t="shared" si="19"/>
        <v>134.88999999999999</v>
      </c>
      <c r="O520" s="13">
        <v>22.04</v>
      </c>
      <c r="P520" s="12"/>
    </row>
    <row r="521" spans="2:16" ht="15" customHeight="1" x14ac:dyDescent="0.25">
      <c r="B521" s="18" t="s">
        <v>359</v>
      </c>
      <c r="C521" s="17" t="s">
        <v>1955</v>
      </c>
      <c r="D521" s="12" t="s">
        <v>404</v>
      </c>
      <c r="E521" s="12"/>
      <c r="F521" s="12" t="s">
        <v>691</v>
      </c>
      <c r="G521" s="16">
        <v>97</v>
      </c>
      <c r="H521" s="12" t="s">
        <v>756</v>
      </c>
      <c r="I521" s="12" t="s">
        <v>466</v>
      </c>
      <c r="J521" s="12" t="s">
        <v>404</v>
      </c>
      <c r="K521" s="12" t="s">
        <v>1821</v>
      </c>
      <c r="L521" s="12" t="s">
        <v>1954</v>
      </c>
      <c r="M521" s="15">
        <v>264.5</v>
      </c>
      <c r="N521" s="14">
        <f t="shared" si="19"/>
        <v>134.88999999999999</v>
      </c>
      <c r="O521" s="13">
        <v>25.1</v>
      </c>
      <c r="P521" s="12"/>
    </row>
    <row r="522" spans="2:16" ht="15" customHeight="1" x14ac:dyDescent="0.25">
      <c r="B522" s="18" t="s">
        <v>953</v>
      </c>
      <c r="C522" s="17" t="s">
        <v>1142</v>
      </c>
      <c r="D522" s="28" t="s">
        <v>404</v>
      </c>
      <c r="E522" s="12"/>
      <c r="F522" s="12" t="s">
        <v>573</v>
      </c>
      <c r="G522" s="16">
        <v>117</v>
      </c>
      <c r="H522" s="12" t="s">
        <v>451</v>
      </c>
      <c r="I522" s="12" t="s">
        <v>557</v>
      </c>
      <c r="J522" s="12" t="s">
        <v>404</v>
      </c>
      <c r="K522" s="12" t="s">
        <v>1106</v>
      </c>
      <c r="L522" s="12" t="s">
        <v>1141</v>
      </c>
      <c r="M522" s="15">
        <v>264.5</v>
      </c>
      <c r="N522" s="14">
        <f t="shared" si="19"/>
        <v>134.88999999999999</v>
      </c>
      <c r="O522" s="13">
        <v>39.357662400000002</v>
      </c>
      <c r="P522" s="12"/>
    </row>
    <row r="523" spans="2:16" ht="15" customHeight="1" x14ac:dyDescent="0.25">
      <c r="B523" s="18" t="s">
        <v>359</v>
      </c>
      <c r="C523" s="17" t="s">
        <v>564</v>
      </c>
      <c r="D523" s="12" t="s">
        <v>404</v>
      </c>
      <c r="E523" s="12"/>
      <c r="F523" s="12" t="s">
        <v>496</v>
      </c>
      <c r="G523" s="16">
        <v>99</v>
      </c>
      <c r="H523" s="12" t="s">
        <v>451</v>
      </c>
      <c r="I523" s="12" t="s">
        <v>466</v>
      </c>
      <c r="J523" s="12" t="s">
        <v>404</v>
      </c>
      <c r="K523" s="12" t="s">
        <v>556</v>
      </c>
      <c r="L523" s="12" t="s">
        <v>563</v>
      </c>
      <c r="M523" s="15">
        <v>265</v>
      </c>
      <c r="N523" s="14">
        <f t="shared" si="19"/>
        <v>135.15</v>
      </c>
      <c r="O523" s="13">
        <v>27.5625</v>
      </c>
      <c r="P523" s="12"/>
    </row>
    <row r="524" spans="2:16" ht="15" customHeight="1" x14ac:dyDescent="0.25">
      <c r="B524" s="37" t="s">
        <v>953</v>
      </c>
      <c r="C524" s="36" t="s">
        <v>1292</v>
      </c>
      <c r="D524" s="33" t="s">
        <v>404</v>
      </c>
      <c r="E524" s="33"/>
      <c r="F524" s="12" t="s">
        <v>648</v>
      </c>
      <c r="G524" s="33" t="s">
        <v>627</v>
      </c>
      <c r="H524" s="33" t="s">
        <v>422</v>
      </c>
      <c r="I524" s="33" t="s">
        <v>405</v>
      </c>
      <c r="J524" s="33" t="s">
        <v>404</v>
      </c>
      <c r="K524" s="12" t="s">
        <v>1284</v>
      </c>
      <c r="L524" s="12" t="s">
        <v>1291</v>
      </c>
      <c r="M524" s="15">
        <v>280</v>
      </c>
      <c r="N524" s="38">
        <v>135.37</v>
      </c>
      <c r="O524" s="34">
        <v>51.2942976</v>
      </c>
      <c r="P524" s="12"/>
    </row>
    <row r="525" spans="2:16" ht="15" customHeight="1" x14ac:dyDescent="0.25">
      <c r="B525" s="18" t="s">
        <v>359</v>
      </c>
      <c r="C525" s="17" t="s">
        <v>2989</v>
      </c>
      <c r="D525" s="12" t="s">
        <v>415</v>
      </c>
      <c r="E525" s="12"/>
      <c r="F525" s="12" t="s">
        <v>686</v>
      </c>
      <c r="G525" s="16">
        <v>91</v>
      </c>
      <c r="H525" s="12" t="s">
        <v>451</v>
      </c>
      <c r="I525" s="12" t="s">
        <v>466</v>
      </c>
      <c r="J525" s="12" t="s">
        <v>404</v>
      </c>
      <c r="K525" s="12" t="s">
        <v>2946</v>
      </c>
      <c r="L525" s="12" t="s">
        <v>2988</v>
      </c>
      <c r="M525" s="15">
        <v>266</v>
      </c>
      <c r="N525" s="14">
        <f t="shared" ref="N525:N530" si="20">M525-ROUND(M525*$N$7,2)</f>
        <v>135.66</v>
      </c>
      <c r="O525" s="13">
        <v>21.83</v>
      </c>
      <c r="P525" s="12"/>
    </row>
    <row r="526" spans="2:16" ht="15" customHeight="1" x14ac:dyDescent="0.25">
      <c r="B526" s="18" t="s">
        <v>359</v>
      </c>
      <c r="C526" s="17" t="s">
        <v>1977</v>
      </c>
      <c r="D526" s="12" t="s">
        <v>404</v>
      </c>
      <c r="E526" s="12"/>
      <c r="F526" s="12" t="s">
        <v>700</v>
      </c>
      <c r="G526" s="16">
        <v>99</v>
      </c>
      <c r="H526" s="12" t="s">
        <v>1648</v>
      </c>
      <c r="I526" s="12" t="s">
        <v>557</v>
      </c>
      <c r="J526" s="12" t="s">
        <v>404</v>
      </c>
      <c r="K526" s="12" t="s">
        <v>1821</v>
      </c>
      <c r="L526" s="12" t="s">
        <v>1976</v>
      </c>
      <c r="M526" s="15">
        <v>266</v>
      </c>
      <c r="N526" s="14">
        <f t="shared" si="20"/>
        <v>135.66</v>
      </c>
      <c r="O526" s="13">
        <v>23.9</v>
      </c>
      <c r="P526" s="12"/>
    </row>
    <row r="527" spans="2:16" ht="15" customHeight="1" x14ac:dyDescent="0.25">
      <c r="B527" s="18" t="s">
        <v>953</v>
      </c>
      <c r="C527" s="17" t="s">
        <v>1488</v>
      </c>
      <c r="D527" s="28" t="s">
        <v>404</v>
      </c>
      <c r="E527" s="12"/>
      <c r="F527" s="12" t="s">
        <v>674</v>
      </c>
      <c r="G527" s="16" t="s">
        <v>1485</v>
      </c>
      <c r="H527" s="12" t="s">
        <v>756</v>
      </c>
      <c r="I527" s="12" t="s">
        <v>557</v>
      </c>
      <c r="J527" s="12" t="s">
        <v>404</v>
      </c>
      <c r="K527" s="12" t="s">
        <v>1482</v>
      </c>
      <c r="L527" s="12" t="s">
        <v>1487</v>
      </c>
      <c r="M527" s="15">
        <v>267.5</v>
      </c>
      <c r="N527" s="14">
        <f t="shared" si="20"/>
        <v>136.41999999999999</v>
      </c>
      <c r="O527" s="13">
        <v>23.771663999999998</v>
      </c>
      <c r="P527" s="12"/>
    </row>
    <row r="528" spans="2:16" ht="15" customHeight="1" x14ac:dyDescent="0.25">
      <c r="B528" s="18" t="s">
        <v>359</v>
      </c>
      <c r="C528" s="17" t="s">
        <v>3520</v>
      </c>
      <c r="D528" s="12" t="s">
        <v>2111</v>
      </c>
      <c r="E528" s="12"/>
      <c r="F528" s="12" t="s">
        <v>467</v>
      </c>
      <c r="G528" s="16">
        <v>108</v>
      </c>
      <c r="H528" s="12" t="s">
        <v>537</v>
      </c>
      <c r="I528" s="12" t="s">
        <v>557</v>
      </c>
      <c r="J528" s="12" t="s">
        <v>404</v>
      </c>
      <c r="K528" s="12" t="s">
        <v>3479</v>
      </c>
      <c r="L528" s="12" t="s">
        <v>3519</v>
      </c>
      <c r="M528" s="15">
        <v>268</v>
      </c>
      <c r="N528" s="14">
        <f t="shared" si="20"/>
        <v>136.68</v>
      </c>
      <c r="O528" s="13">
        <v>32.064036912000006</v>
      </c>
      <c r="P528" s="12"/>
    </row>
    <row r="529" spans="2:16" ht="15" customHeight="1" x14ac:dyDescent="0.2">
      <c r="B529" s="18" t="s">
        <v>359</v>
      </c>
      <c r="C529" s="17" t="s">
        <v>3494</v>
      </c>
      <c r="D529" s="12" t="s">
        <v>1822</v>
      </c>
      <c r="E529" s="12"/>
      <c r="F529" s="12" t="s">
        <v>1090</v>
      </c>
      <c r="G529" s="16">
        <v>106</v>
      </c>
      <c r="H529" s="12" t="s">
        <v>451</v>
      </c>
      <c r="I529" s="12" t="s">
        <v>466</v>
      </c>
      <c r="J529" s="12" t="s">
        <v>404</v>
      </c>
      <c r="K529" s="12" t="s">
        <v>3479</v>
      </c>
      <c r="L529" s="12" t="s">
        <v>3493</v>
      </c>
      <c r="M529" s="15">
        <v>268</v>
      </c>
      <c r="N529" s="14">
        <f t="shared" si="20"/>
        <v>136.68</v>
      </c>
      <c r="O529" s="13">
        <v>33.020000000000003</v>
      </c>
      <c r="P529" s="27"/>
    </row>
    <row r="530" spans="2:16" ht="15" customHeight="1" x14ac:dyDescent="0.25">
      <c r="B530" s="18" t="s">
        <v>359</v>
      </c>
      <c r="C530" s="17" t="s">
        <v>875</v>
      </c>
      <c r="D530" s="12" t="s">
        <v>872</v>
      </c>
      <c r="E530" s="12"/>
      <c r="F530" s="12" t="s">
        <v>703</v>
      </c>
      <c r="G530" s="16">
        <v>100</v>
      </c>
      <c r="H530" s="12" t="s">
        <v>451</v>
      </c>
      <c r="I530" s="12" t="s">
        <v>466</v>
      </c>
      <c r="J530" s="12" t="s">
        <v>404</v>
      </c>
      <c r="K530" s="12" t="s">
        <v>754</v>
      </c>
      <c r="L530" s="12" t="s">
        <v>874</v>
      </c>
      <c r="M530" s="15">
        <v>268.5</v>
      </c>
      <c r="N530" s="14">
        <f t="shared" si="20"/>
        <v>136.93</v>
      </c>
      <c r="O530" s="13">
        <v>26.46</v>
      </c>
      <c r="P530" s="12"/>
    </row>
    <row r="531" spans="2:16" ht="15" customHeight="1" x14ac:dyDescent="0.25">
      <c r="B531" s="18" t="s">
        <v>359</v>
      </c>
      <c r="C531" s="17" t="s">
        <v>2033</v>
      </c>
      <c r="D531" s="33" t="s">
        <v>777</v>
      </c>
      <c r="E531" s="33"/>
      <c r="F531" s="17" t="s">
        <v>2032</v>
      </c>
      <c r="G531" s="33">
        <v>100</v>
      </c>
      <c r="H531" s="33" t="s">
        <v>2028</v>
      </c>
      <c r="I531" s="33" t="s">
        <v>466</v>
      </c>
      <c r="J531" s="33" t="s">
        <v>404</v>
      </c>
      <c r="K531" s="33" t="s">
        <v>2027</v>
      </c>
      <c r="L531" s="17" t="s">
        <v>2031</v>
      </c>
      <c r="M531" s="44">
        <v>274.5</v>
      </c>
      <c r="N531" s="43">
        <v>137.05000000000001</v>
      </c>
      <c r="O531" s="34">
        <v>11.99</v>
      </c>
      <c r="P531" s="33"/>
    </row>
    <row r="532" spans="2:16" ht="15" customHeight="1" x14ac:dyDescent="0.25">
      <c r="B532" s="18" t="s">
        <v>359</v>
      </c>
      <c r="C532" s="17" t="s">
        <v>3199</v>
      </c>
      <c r="D532" s="12" t="s">
        <v>2842</v>
      </c>
      <c r="E532" s="12"/>
      <c r="F532" s="12" t="s">
        <v>866</v>
      </c>
      <c r="G532" s="16">
        <v>91</v>
      </c>
      <c r="H532" s="12" t="s">
        <v>537</v>
      </c>
      <c r="I532" s="12" t="s">
        <v>466</v>
      </c>
      <c r="J532" s="12" t="s">
        <v>404</v>
      </c>
      <c r="K532" s="12" t="s">
        <v>3196</v>
      </c>
      <c r="L532" s="12" t="s">
        <v>3198</v>
      </c>
      <c r="M532" s="15">
        <v>269</v>
      </c>
      <c r="N532" s="14">
        <f t="shared" ref="N532:N547" si="21">M532-ROUND(M532*$N$7,2)</f>
        <v>137.19</v>
      </c>
      <c r="O532" s="13">
        <v>20.16</v>
      </c>
      <c r="P532" s="12"/>
    </row>
    <row r="533" spans="2:16" ht="15" customHeight="1" x14ac:dyDescent="0.25">
      <c r="B533" s="18" t="s">
        <v>359</v>
      </c>
      <c r="C533" s="25" t="s">
        <v>1961</v>
      </c>
      <c r="D533" s="25" t="s">
        <v>404</v>
      </c>
      <c r="E533" s="19"/>
      <c r="F533" s="12" t="s">
        <v>511</v>
      </c>
      <c r="G533" s="42">
        <v>95</v>
      </c>
      <c r="H533" s="19" t="s">
        <v>756</v>
      </c>
      <c r="I533" s="19" t="s">
        <v>466</v>
      </c>
      <c r="J533" s="25" t="s">
        <v>404</v>
      </c>
      <c r="K533" s="19" t="s">
        <v>1821</v>
      </c>
      <c r="L533" s="19" t="s">
        <v>1960</v>
      </c>
      <c r="M533" s="15">
        <v>269</v>
      </c>
      <c r="N533" s="14">
        <f t="shared" si="21"/>
        <v>137.19</v>
      </c>
      <c r="O533" s="13">
        <v>24</v>
      </c>
      <c r="P533" s="13"/>
    </row>
    <row r="534" spans="2:16" ht="15" customHeight="1" x14ac:dyDescent="0.25">
      <c r="B534" s="18" t="s">
        <v>953</v>
      </c>
      <c r="C534" s="17" t="s">
        <v>3253</v>
      </c>
      <c r="D534" s="28" t="s">
        <v>1822</v>
      </c>
      <c r="E534" s="12"/>
      <c r="F534" s="12" t="s">
        <v>674</v>
      </c>
      <c r="G534" s="16">
        <v>98</v>
      </c>
      <c r="H534" s="12" t="s">
        <v>537</v>
      </c>
      <c r="I534" s="12" t="s">
        <v>557</v>
      </c>
      <c r="J534" s="12" t="s">
        <v>404</v>
      </c>
      <c r="K534" s="12" t="s">
        <v>3242</v>
      </c>
      <c r="L534" s="12" t="s">
        <v>3252</v>
      </c>
      <c r="M534" s="15">
        <v>269.5</v>
      </c>
      <c r="N534" s="14">
        <f t="shared" si="21"/>
        <v>137.44</v>
      </c>
      <c r="O534" s="13">
        <v>25.45</v>
      </c>
      <c r="P534" s="12"/>
    </row>
    <row r="535" spans="2:16" ht="15" customHeight="1" x14ac:dyDescent="0.25">
      <c r="B535" s="18" t="s">
        <v>953</v>
      </c>
      <c r="C535" s="17" t="s">
        <v>1114</v>
      </c>
      <c r="D535" s="28" t="s">
        <v>404</v>
      </c>
      <c r="E535" s="12" t="s">
        <v>580</v>
      </c>
      <c r="F535" s="12" t="s">
        <v>648</v>
      </c>
      <c r="G535" s="16" t="s">
        <v>627</v>
      </c>
      <c r="H535" s="12" t="s">
        <v>569</v>
      </c>
      <c r="I535" s="12" t="s">
        <v>405</v>
      </c>
      <c r="J535" s="12" t="s">
        <v>404</v>
      </c>
      <c r="K535" s="12" t="s">
        <v>1106</v>
      </c>
      <c r="L535" s="12" t="s">
        <v>1113</v>
      </c>
      <c r="M535" s="15">
        <v>269.5</v>
      </c>
      <c r="N535" s="14">
        <f t="shared" si="21"/>
        <v>137.44</v>
      </c>
      <c r="O535" s="13">
        <v>53.42</v>
      </c>
      <c r="P535" s="12"/>
    </row>
    <row r="536" spans="2:16" ht="15" customHeight="1" x14ac:dyDescent="0.25">
      <c r="B536" s="18" t="s">
        <v>953</v>
      </c>
      <c r="C536" s="17" t="s">
        <v>1083</v>
      </c>
      <c r="D536" s="28" t="s">
        <v>404</v>
      </c>
      <c r="E536" s="12"/>
      <c r="F536" s="12" t="s">
        <v>1082</v>
      </c>
      <c r="G536" s="16">
        <v>112</v>
      </c>
      <c r="H536" s="12" t="s">
        <v>537</v>
      </c>
      <c r="I536" s="12" t="s">
        <v>466</v>
      </c>
      <c r="J536" s="12" t="s">
        <v>404</v>
      </c>
      <c r="K536" s="12" t="s">
        <v>1060</v>
      </c>
      <c r="L536" s="12" t="s">
        <v>1081</v>
      </c>
      <c r="M536" s="15">
        <v>269.5</v>
      </c>
      <c r="N536" s="14">
        <f t="shared" si="21"/>
        <v>137.44</v>
      </c>
      <c r="O536" s="13">
        <v>36.817204100000005</v>
      </c>
      <c r="P536" s="12"/>
    </row>
    <row r="537" spans="2:16" ht="15" customHeight="1" x14ac:dyDescent="0.25">
      <c r="B537" s="22" t="s">
        <v>953</v>
      </c>
      <c r="C537" s="21" t="s">
        <v>3243</v>
      </c>
      <c r="D537" s="12" t="s">
        <v>1822</v>
      </c>
      <c r="E537" s="19"/>
      <c r="F537" s="19" t="s">
        <v>481</v>
      </c>
      <c r="G537" s="19">
        <v>105</v>
      </c>
      <c r="H537" s="19" t="s">
        <v>537</v>
      </c>
      <c r="I537" s="19" t="s">
        <v>557</v>
      </c>
      <c r="J537" s="19" t="s">
        <v>404</v>
      </c>
      <c r="K537" s="19" t="s">
        <v>3242</v>
      </c>
      <c r="L537" s="19" t="s">
        <v>3241</v>
      </c>
      <c r="M537" s="20">
        <v>270</v>
      </c>
      <c r="N537" s="56">
        <f t="shared" si="21"/>
        <v>137.69999999999999</v>
      </c>
      <c r="O537" s="13">
        <v>26.5</v>
      </c>
      <c r="P537" s="19"/>
    </row>
    <row r="538" spans="2:16" ht="15" customHeight="1" x14ac:dyDescent="0.25">
      <c r="B538" s="18" t="s">
        <v>359</v>
      </c>
      <c r="C538" s="17" t="s">
        <v>2838</v>
      </c>
      <c r="D538" s="19" t="s">
        <v>878</v>
      </c>
      <c r="E538" s="12"/>
      <c r="F538" s="12" t="s">
        <v>561</v>
      </c>
      <c r="G538" s="16">
        <v>109</v>
      </c>
      <c r="H538" s="12" t="s">
        <v>1648</v>
      </c>
      <c r="I538" s="12" t="s">
        <v>557</v>
      </c>
      <c r="J538" s="12" t="s">
        <v>404</v>
      </c>
      <c r="K538" s="12" t="s">
        <v>2837</v>
      </c>
      <c r="L538" s="12" t="s">
        <v>2836</v>
      </c>
      <c r="M538" s="15">
        <v>270.5</v>
      </c>
      <c r="N538" s="14">
        <f t="shared" si="21"/>
        <v>137.94999999999999</v>
      </c>
      <c r="O538" s="13">
        <v>29.822728985279998</v>
      </c>
      <c r="P538" s="12"/>
    </row>
    <row r="539" spans="2:16" ht="15" customHeight="1" x14ac:dyDescent="0.25">
      <c r="B539" s="18" t="s">
        <v>359</v>
      </c>
      <c r="C539" s="17" t="s">
        <v>2177</v>
      </c>
      <c r="D539" s="12" t="s">
        <v>404</v>
      </c>
      <c r="E539" s="12"/>
      <c r="F539" s="12" t="s">
        <v>1173</v>
      </c>
      <c r="G539" s="16">
        <v>106</v>
      </c>
      <c r="H539" s="12" t="s">
        <v>451</v>
      </c>
      <c r="I539" s="12" t="s">
        <v>466</v>
      </c>
      <c r="J539" s="12" t="s">
        <v>404</v>
      </c>
      <c r="K539" s="12" t="s">
        <v>2168</v>
      </c>
      <c r="L539" s="12" t="s">
        <v>2176</v>
      </c>
      <c r="M539" s="15">
        <v>270.5</v>
      </c>
      <c r="N539" s="14">
        <f t="shared" si="21"/>
        <v>137.94999999999999</v>
      </c>
      <c r="O539" s="13">
        <v>33.07</v>
      </c>
      <c r="P539" s="12"/>
    </row>
    <row r="540" spans="2:16" ht="15" customHeight="1" x14ac:dyDescent="0.25">
      <c r="B540" s="18" t="s">
        <v>359</v>
      </c>
      <c r="C540" s="17" t="s">
        <v>1959</v>
      </c>
      <c r="D540" s="12" t="s">
        <v>404</v>
      </c>
      <c r="E540" s="12"/>
      <c r="F540" s="12" t="s">
        <v>1527</v>
      </c>
      <c r="G540" s="16">
        <v>95</v>
      </c>
      <c r="H540" s="12" t="s">
        <v>1648</v>
      </c>
      <c r="I540" s="12" t="s">
        <v>557</v>
      </c>
      <c r="J540" s="12" t="s">
        <v>404</v>
      </c>
      <c r="K540" s="12" t="s">
        <v>1821</v>
      </c>
      <c r="L540" s="12" t="s">
        <v>1958</v>
      </c>
      <c r="M540" s="15">
        <v>271</v>
      </c>
      <c r="N540" s="14">
        <f t="shared" si="21"/>
        <v>138.21</v>
      </c>
      <c r="O540" s="13">
        <v>21.2</v>
      </c>
      <c r="P540" s="12"/>
    </row>
    <row r="541" spans="2:16" ht="15" customHeight="1" x14ac:dyDescent="0.25">
      <c r="B541" s="18" t="s">
        <v>953</v>
      </c>
      <c r="C541" s="17" t="s">
        <v>1355</v>
      </c>
      <c r="D541" s="28" t="s">
        <v>404</v>
      </c>
      <c r="E541" s="12" t="s">
        <v>580</v>
      </c>
      <c r="F541" s="12" t="s">
        <v>414</v>
      </c>
      <c r="G541" s="16" t="s">
        <v>413</v>
      </c>
      <c r="H541" s="12" t="s">
        <v>569</v>
      </c>
      <c r="I541" s="12" t="s">
        <v>405</v>
      </c>
      <c r="J541" s="12" t="s">
        <v>404</v>
      </c>
      <c r="K541" s="12" t="s">
        <v>1308</v>
      </c>
      <c r="L541" s="12" t="s">
        <v>1354</v>
      </c>
      <c r="M541" s="15">
        <v>271</v>
      </c>
      <c r="N541" s="14">
        <f t="shared" si="21"/>
        <v>138.21</v>
      </c>
      <c r="O541" s="13">
        <v>44.079055892160014</v>
      </c>
      <c r="P541" s="12"/>
    </row>
    <row r="542" spans="2:16" ht="15" customHeight="1" x14ac:dyDescent="0.25">
      <c r="B542" s="18" t="s">
        <v>359</v>
      </c>
      <c r="C542" s="17" t="s">
        <v>2254</v>
      </c>
      <c r="D542" s="12" t="s">
        <v>404</v>
      </c>
      <c r="E542" s="12" t="s">
        <v>580</v>
      </c>
      <c r="F542" s="12" t="s">
        <v>604</v>
      </c>
      <c r="G542" s="16">
        <v>110</v>
      </c>
      <c r="H542" s="12" t="s">
        <v>569</v>
      </c>
      <c r="I542" s="12" t="s">
        <v>466</v>
      </c>
      <c r="J542" s="12" t="s">
        <v>404</v>
      </c>
      <c r="K542" s="12" t="s">
        <v>2168</v>
      </c>
      <c r="L542" s="12" t="s">
        <v>2253</v>
      </c>
      <c r="M542" s="15">
        <v>271.5</v>
      </c>
      <c r="N542" s="14">
        <f t="shared" si="21"/>
        <v>138.46</v>
      </c>
      <c r="O542" s="13">
        <v>35.270000000000003</v>
      </c>
      <c r="P542" s="12"/>
    </row>
    <row r="543" spans="2:16" ht="15" customHeight="1" x14ac:dyDescent="0.25">
      <c r="B543" s="18" t="s">
        <v>359</v>
      </c>
      <c r="C543" s="17" t="s">
        <v>2663</v>
      </c>
      <c r="D543" s="12" t="s">
        <v>777</v>
      </c>
      <c r="E543" s="12"/>
      <c r="F543" s="12" t="s">
        <v>694</v>
      </c>
      <c r="G543" s="16" t="s">
        <v>1502</v>
      </c>
      <c r="H543" s="12" t="s">
        <v>1648</v>
      </c>
      <c r="I543" s="12" t="s">
        <v>557</v>
      </c>
      <c r="J543" s="12" t="s">
        <v>404</v>
      </c>
      <c r="K543" s="12" t="s">
        <v>2604</v>
      </c>
      <c r="L543" s="12" t="s">
        <v>2662</v>
      </c>
      <c r="M543" s="15">
        <v>272</v>
      </c>
      <c r="N543" s="14">
        <f t="shared" si="21"/>
        <v>138.72</v>
      </c>
      <c r="O543" s="13">
        <v>26.14</v>
      </c>
      <c r="P543" s="12"/>
    </row>
    <row r="544" spans="2:16" ht="15" customHeight="1" x14ac:dyDescent="0.25">
      <c r="B544" s="18" t="s">
        <v>359</v>
      </c>
      <c r="C544" s="17" t="s">
        <v>3090</v>
      </c>
      <c r="D544" s="12" t="s">
        <v>1263</v>
      </c>
      <c r="E544" s="12"/>
      <c r="F544" s="12" t="s">
        <v>514</v>
      </c>
      <c r="G544" s="16">
        <v>93</v>
      </c>
      <c r="H544" s="12" t="s">
        <v>451</v>
      </c>
      <c r="I544" s="12" t="s">
        <v>466</v>
      </c>
      <c r="J544" s="12" t="s">
        <v>404</v>
      </c>
      <c r="K544" s="12" t="s">
        <v>2946</v>
      </c>
      <c r="L544" s="12" t="s">
        <v>3089</v>
      </c>
      <c r="M544" s="15">
        <v>272.5</v>
      </c>
      <c r="N544" s="14">
        <f t="shared" si="21"/>
        <v>138.97</v>
      </c>
      <c r="O544" s="13">
        <v>21.803545100160001</v>
      </c>
      <c r="P544" s="12"/>
    </row>
    <row r="545" spans="2:16" ht="15" customHeight="1" x14ac:dyDescent="0.25">
      <c r="B545" s="18" t="s">
        <v>359</v>
      </c>
      <c r="C545" s="17" t="s">
        <v>2956</v>
      </c>
      <c r="D545" s="12" t="s">
        <v>766</v>
      </c>
      <c r="E545" s="12"/>
      <c r="F545" s="12" t="s">
        <v>514</v>
      </c>
      <c r="G545" s="16">
        <v>93</v>
      </c>
      <c r="H545" s="12" t="s">
        <v>451</v>
      </c>
      <c r="I545" s="12" t="s">
        <v>466</v>
      </c>
      <c r="J545" s="12" t="s">
        <v>404</v>
      </c>
      <c r="K545" s="12" t="s">
        <v>2946</v>
      </c>
      <c r="L545" s="12" t="s">
        <v>2955</v>
      </c>
      <c r="M545" s="15">
        <v>272.5</v>
      </c>
      <c r="N545" s="14">
        <f t="shared" si="21"/>
        <v>138.97</v>
      </c>
      <c r="O545" s="13">
        <v>22.045999999999999</v>
      </c>
      <c r="P545" s="12"/>
    </row>
    <row r="546" spans="2:16" ht="15" customHeight="1" x14ac:dyDescent="0.25">
      <c r="B546" s="18" t="s">
        <v>359</v>
      </c>
      <c r="C546" s="17" t="s">
        <v>599</v>
      </c>
      <c r="D546" s="12" t="s">
        <v>404</v>
      </c>
      <c r="E546" s="12" t="s">
        <v>580</v>
      </c>
      <c r="F546" s="12" t="s">
        <v>598</v>
      </c>
      <c r="G546" s="16">
        <v>115</v>
      </c>
      <c r="H546" s="12" t="s">
        <v>569</v>
      </c>
      <c r="I546" s="12" t="s">
        <v>466</v>
      </c>
      <c r="J546" s="12" t="s">
        <v>404</v>
      </c>
      <c r="K546" s="12" t="s">
        <v>556</v>
      </c>
      <c r="L546" s="12" t="s">
        <v>597</v>
      </c>
      <c r="M546" s="15">
        <v>273</v>
      </c>
      <c r="N546" s="14">
        <f t="shared" si="21"/>
        <v>139.22999999999999</v>
      </c>
      <c r="O546" s="13">
        <v>40.351500000000001</v>
      </c>
      <c r="P546" s="12"/>
    </row>
    <row r="547" spans="2:16" ht="15" customHeight="1" x14ac:dyDescent="0.25">
      <c r="B547" s="18" t="s">
        <v>953</v>
      </c>
      <c r="C547" s="17" t="s">
        <v>1166</v>
      </c>
      <c r="D547" s="28" t="s">
        <v>404</v>
      </c>
      <c r="E547" s="12" t="s">
        <v>580</v>
      </c>
      <c r="F547" s="12" t="s">
        <v>579</v>
      </c>
      <c r="G547" s="16">
        <v>116</v>
      </c>
      <c r="H547" s="12" t="s">
        <v>437</v>
      </c>
      <c r="I547" s="12" t="s">
        <v>466</v>
      </c>
      <c r="J547" s="12" t="s">
        <v>404</v>
      </c>
      <c r="K547" s="12" t="s">
        <v>1106</v>
      </c>
      <c r="L547" s="12" t="s">
        <v>1165</v>
      </c>
      <c r="M547" s="15">
        <v>273.5</v>
      </c>
      <c r="N547" s="14">
        <f t="shared" si="21"/>
        <v>139.47999999999999</v>
      </c>
      <c r="O547" s="13">
        <v>39.165033600000001</v>
      </c>
      <c r="P547" s="12"/>
    </row>
    <row r="548" spans="2:16" ht="15" customHeight="1" x14ac:dyDescent="0.25">
      <c r="B548" s="18" t="s">
        <v>359</v>
      </c>
      <c r="C548" s="17" t="s">
        <v>2048</v>
      </c>
      <c r="D548" s="33" t="s">
        <v>409</v>
      </c>
      <c r="E548" s="33"/>
      <c r="F548" s="17" t="s">
        <v>2047</v>
      </c>
      <c r="G548" s="33">
        <v>113</v>
      </c>
      <c r="H548" s="33" t="s">
        <v>2028</v>
      </c>
      <c r="I548" s="33" t="s">
        <v>466</v>
      </c>
      <c r="J548" s="33" t="s">
        <v>404</v>
      </c>
      <c r="K548" s="33" t="s">
        <v>2027</v>
      </c>
      <c r="L548" s="17" t="s">
        <v>2046</v>
      </c>
      <c r="M548" s="44">
        <v>281</v>
      </c>
      <c r="N548" s="43">
        <v>140</v>
      </c>
      <c r="O548" s="34">
        <v>13.91</v>
      </c>
      <c r="P548" s="33"/>
    </row>
    <row r="549" spans="2:16" ht="15" customHeight="1" x14ac:dyDescent="0.25">
      <c r="B549" s="18" t="s">
        <v>953</v>
      </c>
      <c r="C549" s="17" t="s">
        <v>1633</v>
      </c>
      <c r="D549" s="28" t="s">
        <v>404</v>
      </c>
      <c r="E549" s="12"/>
      <c r="F549" s="12" t="s">
        <v>674</v>
      </c>
      <c r="G549" s="16">
        <v>98</v>
      </c>
      <c r="H549" s="12" t="s">
        <v>756</v>
      </c>
      <c r="I549" s="12" t="s">
        <v>557</v>
      </c>
      <c r="J549" s="12" t="s">
        <v>404</v>
      </c>
      <c r="K549" s="12" t="s">
        <v>1630</v>
      </c>
      <c r="L549" s="12" t="s">
        <v>1632</v>
      </c>
      <c r="M549" s="15">
        <v>275.5</v>
      </c>
      <c r="N549" s="14">
        <f t="shared" ref="N549:N566" si="22">M549-ROUND(M549*$N$7,2)</f>
        <v>140.5</v>
      </c>
      <c r="O549" s="13">
        <v>23.851567400000004</v>
      </c>
      <c r="P549" s="12"/>
    </row>
    <row r="550" spans="2:16" ht="15" customHeight="1" x14ac:dyDescent="0.25">
      <c r="B550" s="18" t="s">
        <v>953</v>
      </c>
      <c r="C550" s="17" t="s">
        <v>1631</v>
      </c>
      <c r="D550" s="28" t="s">
        <v>404</v>
      </c>
      <c r="E550" s="12"/>
      <c r="F550" s="12" t="s">
        <v>908</v>
      </c>
      <c r="G550" s="16">
        <v>94</v>
      </c>
      <c r="H550" s="12" t="s">
        <v>756</v>
      </c>
      <c r="I550" s="12" t="s">
        <v>557</v>
      </c>
      <c r="J550" s="12" t="s">
        <v>404</v>
      </c>
      <c r="K550" s="12" t="s">
        <v>1630</v>
      </c>
      <c r="L550" s="12" t="s">
        <v>1629</v>
      </c>
      <c r="M550" s="15">
        <v>275.5</v>
      </c>
      <c r="N550" s="14">
        <f t="shared" si="22"/>
        <v>140.5</v>
      </c>
      <c r="O550" s="13">
        <v>23.986048000000004</v>
      </c>
      <c r="P550" s="12"/>
    </row>
    <row r="551" spans="2:16" ht="15" customHeight="1" x14ac:dyDescent="0.25">
      <c r="B551" s="18" t="s">
        <v>359</v>
      </c>
      <c r="C551" s="17" t="s">
        <v>1776</v>
      </c>
      <c r="D551" s="12" t="s">
        <v>404</v>
      </c>
      <c r="E551" s="12"/>
      <c r="F551" s="12" t="s">
        <v>700</v>
      </c>
      <c r="G551" s="16">
        <v>95</v>
      </c>
      <c r="H551" s="12" t="s">
        <v>1648</v>
      </c>
      <c r="I551" s="12" t="s">
        <v>466</v>
      </c>
      <c r="J551" s="12" t="s">
        <v>404</v>
      </c>
      <c r="K551" s="12" t="s">
        <v>1647</v>
      </c>
      <c r="L551" s="12" t="s">
        <v>1775</v>
      </c>
      <c r="M551" s="15">
        <v>276</v>
      </c>
      <c r="N551" s="14">
        <f t="shared" si="22"/>
        <v>140.76</v>
      </c>
      <c r="O551" s="13">
        <v>23.337720000000001</v>
      </c>
      <c r="P551" s="12"/>
    </row>
    <row r="552" spans="2:16" ht="15" customHeight="1" x14ac:dyDescent="0.25">
      <c r="B552" s="18" t="s">
        <v>953</v>
      </c>
      <c r="C552" s="17" t="s">
        <v>1154</v>
      </c>
      <c r="D552" s="28" t="s">
        <v>404</v>
      </c>
      <c r="E552" s="12"/>
      <c r="F552" s="12" t="s">
        <v>1153</v>
      </c>
      <c r="G552" s="16">
        <v>109</v>
      </c>
      <c r="H552" s="12" t="s">
        <v>451</v>
      </c>
      <c r="I552" s="12" t="s">
        <v>466</v>
      </c>
      <c r="J552" s="12" t="s">
        <v>404</v>
      </c>
      <c r="K552" s="12" t="s">
        <v>1106</v>
      </c>
      <c r="L552" s="12" t="s">
        <v>1152</v>
      </c>
      <c r="M552" s="15">
        <v>276</v>
      </c>
      <c r="N552" s="14">
        <f t="shared" si="22"/>
        <v>140.76</v>
      </c>
      <c r="O552" s="13">
        <v>36.3750912</v>
      </c>
      <c r="P552" s="12"/>
    </row>
    <row r="553" spans="2:16" ht="15" customHeight="1" x14ac:dyDescent="0.25">
      <c r="B553" s="18" t="s">
        <v>359</v>
      </c>
      <c r="C553" s="17" t="s">
        <v>858</v>
      </c>
      <c r="D553" s="12" t="s">
        <v>770</v>
      </c>
      <c r="E553" s="12"/>
      <c r="F553" s="12" t="s">
        <v>716</v>
      </c>
      <c r="G553" s="16">
        <v>94</v>
      </c>
      <c r="H553" s="12" t="s">
        <v>451</v>
      </c>
      <c r="I553" s="12" t="s">
        <v>466</v>
      </c>
      <c r="J553" s="12" t="s">
        <v>404</v>
      </c>
      <c r="K553" s="12" t="s">
        <v>754</v>
      </c>
      <c r="L553" s="12" t="s">
        <v>857</v>
      </c>
      <c r="M553" s="15">
        <v>276</v>
      </c>
      <c r="N553" s="14">
        <f t="shared" si="22"/>
        <v>140.76</v>
      </c>
      <c r="O553" s="13">
        <v>22.597150000000003</v>
      </c>
      <c r="P553" s="12"/>
    </row>
    <row r="554" spans="2:16" ht="15" customHeight="1" x14ac:dyDescent="0.25">
      <c r="B554" s="18" t="s">
        <v>359</v>
      </c>
      <c r="C554" s="17" t="s">
        <v>611</v>
      </c>
      <c r="D554" s="12" t="s">
        <v>404</v>
      </c>
      <c r="E554" s="12" t="s">
        <v>580</v>
      </c>
      <c r="F554" s="12" t="s">
        <v>610</v>
      </c>
      <c r="G554" s="16">
        <v>107</v>
      </c>
      <c r="H554" s="12" t="s">
        <v>437</v>
      </c>
      <c r="I554" s="12" t="s">
        <v>466</v>
      </c>
      <c r="J554" s="12" t="s">
        <v>404</v>
      </c>
      <c r="K554" s="12" t="s">
        <v>556</v>
      </c>
      <c r="L554" s="12" t="s">
        <v>609</v>
      </c>
      <c r="M554" s="15">
        <v>276</v>
      </c>
      <c r="N554" s="14">
        <f t="shared" si="22"/>
        <v>140.76</v>
      </c>
      <c r="O554" s="13">
        <v>33.736499999999999</v>
      </c>
      <c r="P554" s="12"/>
    </row>
    <row r="555" spans="2:16" ht="15" customHeight="1" x14ac:dyDescent="0.25">
      <c r="B555" s="18" t="s">
        <v>359</v>
      </c>
      <c r="C555" s="17" t="s">
        <v>3030</v>
      </c>
      <c r="D555" s="12" t="s">
        <v>777</v>
      </c>
      <c r="E555" s="12"/>
      <c r="F555" s="12" t="s">
        <v>686</v>
      </c>
      <c r="G555" s="16">
        <v>94</v>
      </c>
      <c r="H555" s="12" t="s">
        <v>451</v>
      </c>
      <c r="I555" s="12" t="s">
        <v>557</v>
      </c>
      <c r="J555" s="12" t="s">
        <v>404</v>
      </c>
      <c r="K555" s="12" t="s">
        <v>2946</v>
      </c>
      <c r="L555" s="12" t="s">
        <v>3029</v>
      </c>
      <c r="M555" s="15">
        <v>276.5</v>
      </c>
      <c r="N555" s="14">
        <f t="shared" si="22"/>
        <v>141.01</v>
      </c>
      <c r="O555" s="13">
        <v>20.948504115840002</v>
      </c>
      <c r="P555" s="12"/>
    </row>
    <row r="556" spans="2:16" ht="15" customHeight="1" x14ac:dyDescent="0.25">
      <c r="B556" s="18" t="s">
        <v>359</v>
      </c>
      <c r="C556" s="25" t="s">
        <v>1971</v>
      </c>
      <c r="D556" s="25" t="s">
        <v>404</v>
      </c>
      <c r="E556" s="19"/>
      <c r="F556" s="12" t="s">
        <v>1795</v>
      </c>
      <c r="G556" s="42">
        <v>98</v>
      </c>
      <c r="H556" s="19" t="s">
        <v>756</v>
      </c>
      <c r="I556" s="19" t="s">
        <v>466</v>
      </c>
      <c r="J556" s="25" t="s">
        <v>404</v>
      </c>
      <c r="K556" s="19" t="s">
        <v>1821</v>
      </c>
      <c r="L556" s="19" t="s">
        <v>1970</v>
      </c>
      <c r="M556" s="15">
        <v>276.5</v>
      </c>
      <c r="N556" s="14">
        <f t="shared" si="22"/>
        <v>141.01</v>
      </c>
      <c r="O556" s="13">
        <v>24.3</v>
      </c>
      <c r="P556" s="13"/>
    </row>
    <row r="557" spans="2:16" ht="15" customHeight="1" x14ac:dyDescent="0.25">
      <c r="B557" s="18" t="s">
        <v>953</v>
      </c>
      <c r="C557" s="17" t="s">
        <v>1640</v>
      </c>
      <c r="D557" s="28" t="s">
        <v>404</v>
      </c>
      <c r="E557" s="12"/>
      <c r="F557" s="12" t="s">
        <v>1495</v>
      </c>
      <c r="G557" s="16">
        <v>93</v>
      </c>
      <c r="H557" s="12" t="s">
        <v>756</v>
      </c>
      <c r="I557" s="12" t="s">
        <v>557</v>
      </c>
      <c r="J557" s="12" t="s">
        <v>404</v>
      </c>
      <c r="K557" s="12" t="s">
        <v>1630</v>
      </c>
      <c r="L557" s="12" t="s">
        <v>1639</v>
      </c>
      <c r="M557" s="15">
        <v>276.5</v>
      </c>
      <c r="N557" s="14">
        <f t="shared" si="22"/>
        <v>141.01</v>
      </c>
      <c r="O557" s="13">
        <v>24.250600000000002</v>
      </c>
      <c r="P557" s="12"/>
    </row>
    <row r="558" spans="2:16" ht="15" customHeight="1" x14ac:dyDescent="0.25">
      <c r="B558" s="37" t="s">
        <v>953</v>
      </c>
      <c r="C558" s="36" t="s">
        <v>1452</v>
      </c>
      <c r="D558" s="33" t="s">
        <v>404</v>
      </c>
      <c r="E558" s="33" t="s">
        <v>580</v>
      </c>
      <c r="F558" s="12" t="s">
        <v>601</v>
      </c>
      <c r="G558" s="33" t="s">
        <v>1445</v>
      </c>
      <c r="H558" s="33" t="s">
        <v>437</v>
      </c>
      <c r="I558" s="33" t="s">
        <v>466</v>
      </c>
      <c r="J558" s="33" t="s">
        <v>404</v>
      </c>
      <c r="K558" s="12" t="s">
        <v>1409</v>
      </c>
      <c r="L558" s="12" t="s">
        <v>1451</v>
      </c>
      <c r="M558" s="15">
        <v>276.5</v>
      </c>
      <c r="N558" s="14">
        <f t="shared" si="22"/>
        <v>141.01</v>
      </c>
      <c r="O558" s="34">
        <v>39.272625012479999</v>
      </c>
      <c r="P558" s="12"/>
    </row>
    <row r="559" spans="2:16" ht="15" customHeight="1" x14ac:dyDescent="0.25">
      <c r="B559" s="18" t="s">
        <v>359</v>
      </c>
      <c r="C559" s="17" t="s">
        <v>1796</v>
      </c>
      <c r="D559" s="12" t="s">
        <v>404</v>
      </c>
      <c r="E559" s="12"/>
      <c r="F559" s="12" t="s">
        <v>1795</v>
      </c>
      <c r="G559" s="16">
        <v>98</v>
      </c>
      <c r="H559" s="12" t="s">
        <v>756</v>
      </c>
      <c r="I559" s="12" t="s">
        <v>466</v>
      </c>
      <c r="J559" s="12" t="s">
        <v>404</v>
      </c>
      <c r="K559" s="12" t="s">
        <v>1647</v>
      </c>
      <c r="L559" s="12" t="s">
        <v>1794</v>
      </c>
      <c r="M559" s="15">
        <v>277</v>
      </c>
      <c r="N559" s="14">
        <f t="shared" si="22"/>
        <v>141.27000000000001</v>
      </c>
      <c r="O559" s="13">
        <v>23.814000000000004</v>
      </c>
      <c r="P559" s="12"/>
    </row>
    <row r="560" spans="2:16" ht="15" customHeight="1" x14ac:dyDescent="0.25">
      <c r="B560" s="18" t="s">
        <v>359</v>
      </c>
      <c r="C560" s="17" t="s">
        <v>2835</v>
      </c>
      <c r="D560" s="12" t="s">
        <v>409</v>
      </c>
      <c r="E560" s="12"/>
      <c r="F560" s="12" t="s">
        <v>853</v>
      </c>
      <c r="G560" s="16">
        <v>92</v>
      </c>
      <c r="H560" s="12" t="s">
        <v>756</v>
      </c>
      <c r="I560" s="12" t="s">
        <v>557</v>
      </c>
      <c r="J560" s="12" t="s">
        <v>826</v>
      </c>
      <c r="K560" s="12" t="s">
        <v>2604</v>
      </c>
      <c r="L560" s="12" t="s">
        <v>2834</v>
      </c>
      <c r="M560" s="15">
        <v>277.5</v>
      </c>
      <c r="N560" s="14">
        <f t="shared" si="22"/>
        <v>141.52000000000001</v>
      </c>
      <c r="O560" s="13">
        <v>23.908887000000004</v>
      </c>
      <c r="P560" s="12"/>
    </row>
    <row r="561" spans="2:16" ht="15" customHeight="1" x14ac:dyDescent="0.25">
      <c r="B561" s="22" t="s">
        <v>359</v>
      </c>
      <c r="C561" s="46" t="s">
        <v>2265</v>
      </c>
      <c r="D561" s="19" t="s">
        <v>770</v>
      </c>
      <c r="E561" s="19"/>
      <c r="F561" s="19" t="s">
        <v>595</v>
      </c>
      <c r="G561" s="19">
        <v>105</v>
      </c>
      <c r="H561" s="19" t="s">
        <v>437</v>
      </c>
      <c r="I561" s="19" t="s">
        <v>466</v>
      </c>
      <c r="J561" s="19" t="s">
        <v>404</v>
      </c>
      <c r="K561" s="19" t="s">
        <v>2258</v>
      </c>
      <c r="L561" s="19" t="s">
        <v>2264</v>
      </c>
      <c r="M561" s="15">
        <v>277.5</v>
      </c>
      <c r="N561" s="14">
        <f t="shared" si="22"/>
        <v>141.52000000000001</v>
      </c>
      <c r="O561" s="13">
        <v>34.78</v>
      </c>
      <c r="P561" s="19"/>
    </row>
    <row r="562" spans="2:16" ht="15" customHeight="1" x14ac:dyDescent="0.25">
      <c r="B562" s="18" t="s">
        <v>359</v>
      </c>
      <c r="C562" s="17" t="s">
        <v>2195</v>
      </c>
      <c r="D562" s="12" t="s">
        <v>404</v>
      </c>
      <c r="E562" s="12"/>
      <c r="F562" s="12" t="s">
        <v>595</v>
      </c>
      <c r="G562" s="16">
        <v>105</v>
      </c>
      <c r="H562" s="12" t="s">
        <v>437</v>
      </c>
      <c r="I562" s="12" t="s">
        <v>466</v>
      </c>
      <c r="J562" s="12" t="s">
        <v>404</v>
      </c>
      <c r="K562" s="12" t="s">
        <v>2168</v>
      </c>
      <c r="L562" s="12" t="s">
        <v>2194</v>
      </c>
      <c r="M562" s="15">
        <v>277.5</v>
      </c>
      <c r="N562" s="14">
        <f t="shared" si="22"/>
        <v>141.52000000000001</v>
      </c>
      <c r="O562" s="13">
        <v>32.22</v>
      </c>
      <c r="P562" s="12"/>
    </row>
    <row r="563" spans="2:16" ht="15" customHeight="1" x14ac:dyDescent="0.25">
      <c r="B563" s="18" t="s">
        <v>359</v>
      </c>
      <c r="C563" s="21" t="s">
        <v>2863</v>
      </c>
      <c r="D563" s="19" t="s">
        <v>878</v>
      </c>
      <c r="E563" s="19"/>
      <c r="F563" s="19" t="s">
        <v>866</v>
      </c>
      <c r="G563" s="19">
        <v>91</v>
      </c>
      <c r="H563" s="19" t="s">
        <v>1648</v>
      </c>
      <c r="I563" s="19" t="s">
        <v>466</v>
      </c>
      <c r="J563" s="19" t="s">
        <v>404</v>
      </c>
      <c r="K563" s="19" t="s">
        <v>2837</v>
      </c>
      <c r="L563" s="19" t="s">
        <v>2862</v>
      </c>
      <c r="M563" s="20">
        <v>278</v>
      </c>
      <c r="N563" s="14">
        <f t="shared" si="22"/>
        <v>141.78</v>
      </c>
      <c r="O563" s="13">
        <v>18.53</v>
      </c>
      <c r="P563" s="19"/>
    </row>
    <row r="564" spans="2:16" ht="15" customHeight="1" x14ac:dyDescent="0.25">
      <c r="B564" s="18" t="s">
        <v>359</v>
      </c>
      <c r="C564" s="17" t="s">
        <v>2222</v>
      </c>
      <c r="D564" s="12" t="s">
        <v>404</v>
      </c>
      <c r="E564" s="12"/>
      <c r="F564" s="12" t="s">
        <v>583</v>
      </c>
      <c r="G564" s="16">
        <v>116</v>
      </c>
      <c r="H564" s="12" t="s">
        <v>569</v>
      </c>
      <c r="I564" s="12" t="s">
        <v>466</v>
      </c>
      <c r="J564" s="12" t="s">
        <v>404</v>
      </c>
      <c r="K564" s="12" t="s">
        <v>2168</v>
      </c>
      <c r="L564" s="12" t="s">
        <v>2221</v>
      </c>
      <c r="M564" s="15">
        <v>278</v>
      </c>
      <c r="N564" s="14">
        <f t="shared" si="22"/>
        <v>141.78</v>
      </c>
      <c r="O564" s="13">
        <v>40.18</v>
      </c>
      <c r="P564" s="12"/>
    </row>
    <row r="565" spans="2:16" ht="15" customHeight="1" x14ac:dyDescent="0.25">
      <c r="B565" s="18" t="s">
        <v>953</v>
      </c>
      <c r="C565" s="17" t="s">
        <v>1072</v>
      </c>
      <c r="D565" s="28" t="s">
        <v>404</v>
      </c>
      <c r="E565" s="12"/>
      <c r="F565" s="12" t="s">
        <v>1071</v>
      </c>
      <c r="G565" s="16">
        <v>114</v>
      </c>
      <c r="H565" s="12" t="s">
        <v>537</v>
      </c>
      <c r="I565" s="12" t="s">
        <v>557</v>
      </c>
      <c r="J565" s="12" t="s">
        <v>404</v>
      </c>
      <c r="K565" s="12" t="s">
        <v>1060</v>
      </c>
      <c r="L565" s="12" t="s">
        <v>1070</v>
      </c>
      <c r="M565" s="15">
        <v>278.5</v>
      </c>
      <c r="N565" s="14">
        <f t="shared" si="22"/>
        <v>142.03</v>
      </c>
      <c r="O565" s="13">
        <v>37.37418005472</v>
      </c>
      <c r="P565" s="12"/>
    </row>
    <row r="566" spans="2:16" ht="15" customHeight="1" x14ac:dyDescent="0.25">
      <c r="B566" s="18" t="s">
        <v>359</v>
      </c>
      <c r="C566" s="17" t="s">
        <v>707</v>
      </c>
      <c r="D566" s="12" t="s">
        <v>404</v>
      </c>
      <c r="E566" s="12"/>
      <c r="F566" s="12" t="s">
        <v>706</v>
      </c>
      <c r="G566" s="16">
        <v>91</v>
      </c>
      <c r="H566" s="12" t="s">
        <v>537</v>
      </c>
      <c r="I566" s="12" t="s">
        <v>466</v>
      </c>
      <c r="J566" s="12" t="s">
        <v>404</v>
      </c>
      <c r="K566" s="12" t="s">
        <v>670</v>
      </c>
      <c r="L566" s="12" t="s">
        <v>705</v>
      </c>
      <c r="M566" s="15">
        <v>278.5</v>
      </c>
      <c r="N566" s="14">
        <f t="shared" si="22"/>
        <v>142.03</v>
      </c>
      <c r="O566" s="13">
        <v>30.203019999999999</v>
      </c>
      <c r="P566" s="12"/>
    </row>
    <row r="567" spans="2:16" ht="15" customHeight="1" x14ac:dyDescent="0.25">
      <c r="B567" s="18" t="s">
        <v>359</v>
      </c>
      <c r="C567" s="17" t="s">
        <v>2066</v>
      </c>
      <c r="D567" s="33" t="s">
        <v>409</v>
      </c>
      <c r="E567" s="33"/>
      <c r="F567" s="17" t="s">
        <v>2065</v>
      </c>
      <c r="G567" s="33">
        <v>114</v>
      </c>
      <c r="H567" s="33" t="s">
        <v>2028</v>
      </c>
      <c r="I567" s="33" t="s">
        <v>466</v>
      </c>
      <c r="J567" s="33" t="s">
        <v>404</v>
      </c>
      <c r="K567" s="33" t="s">
        <v>2027</v>
      </c>
      <c r="L567" s="17" t="s">
        <v>2064</v>
      </c>
      <c r="M567" s="44">
        <v>286</v>
      </c>
      <c r="N567" s="43">
        <v>142.47</v>
      </c>
      <c r="O567" s="34">
        <v>16.399999999999999</v>
      </c>
      <c r="P567" s="33"/>
    </row>
    <row r="568" spans="2:16" ht="15" customHeight="1" x14ac:dyDescent="0.25">
      <c r="B568" s="18" t="s">
        <v>359</v>
      </c>
      <c r="C568" s="17" t="s">
        <v>3524</v>
      </c>
      <c r="D568" s="12" t="s">
        <v>444</v>
      </c>
      <c r="E568" s="12"/>
      <c r="F568" s="12" t="s">
        <v>496</v>
      </c>
      <c r="G568" s="16">
        <v>98</v>
      </c>
      <c r="H568" s="12" t="s">
        <v>451</v>
      </c>
      <c r="I568" s="12" t="s">
        <v>466</v>
      </c>
      <c r="J568" s="12" t="s">
        <v>404</v>
      </c>
      <c r="K568" s="12" t="s">
        <v>3479</v>
      </c>
      <c r="L568" s="12" t="s">
        <v>3523</v>
      </c>
      <c r="M568" s="15">
        <v>280</v>
      </c>
      <c r="N568" s="14">
        <f t="shared" ref="N568:N610" si="23">M568-ROUND(M568*$N$7,2)</f>
        <v>142.80000000000001</v>
      </c>
      <c r="O568" s="13">
        <v>25.353164500000002</v>
      </c>
      <c r="P568" s="12"/>
    </row>
    <row r="569" spans="2:16" ht="15" customHeight="1" x14ac:dyDescent="0.25">
      <c r="B569" s="18" t="s">
        <v>359</v>
      </c>
      <c r="C569" s="17" t="s">
        <v>2279</v>
      </c>
      <c r="D569" s="12" t="s">
        <v>2278</v>
      </c>
      <c r="E569" s="12"/>
      <c r="F569" s="12" t="s">
        <v>496</v>
      </c>
      <c r="G569" s="16">
        <v>99</v>
      </c>
      <c r="H569" s="12" t="s">
        <v>451</v>
      </c>
      <c r="I569" s="12" t="s">
        <v>466</v>
      </c>
      <c r="J569" s="12" t="s">
        <v>404</v>
      </c>
      <c r="K569" s="12" t="s">
        <v>2258</v>
      </c>
      <c r="L569" s="12" t="s">
        <v>2277</v>
      </c>
      <c r="M569" s="15">
        <v>280</v>
      </c>
      <c r="N569" s="14">
        <f t="shared" si="23"/>
        <v>142.80000000000001</v>
      </c>
      <c r="O569" s="13">
        <v>22.03</v>
      </c>
      <c r="P569" s="12"/>
    </row>
    <row r="570" spans="2:16" ht="15" customHeight="1" x14ac:dyDescent="0.25">
      <c r="B570" s="18" t="s">
        <v>953</v>
      </c>
      <c r="C570" s="17" t="s">
        <v>1077</v>
      </c>
      <c r="D570" s="28" t="s">
        <v>404</v>
      </c>
      <c r="E570" s="12"/>
      <c r="F570" s="12" t="s">
        <v>1076</v>
      </c>
      <c r="G570" s="16">
        <v>114</v>
      </c>
      <c r="H570" s="12" t="s">
        <v>537</v>
      </c>
      <c r="I570" s="12" t="s">
        <v>557</v>
      </c>
      <c r="J570" s="12" t="s">
        <v>404</v>
      </c>
      <c r="K570" s="12" t="s">
        <v>1060</v>
      </c>
      <c r="L570" s="12" t="s">
        <v>1075</v>
      </c>
      <c r="M570" s="15">
        <v>280</v>
      </c>
      <c r="N570" s="14">
        <f t="shared" si="23"/>
        <v>142.80000000000001</v>
      </c>
      <c r="O570" s="13">
        <v>38.034508735680006</v>
      </c>
      <c r="P570" s="12"/>
    </row>
    <row r="571" spans="2:16" ht="15" customHeight="1" x14ac:dyDescent="0.25">
      <c r="B571" s="18" t="s">
        <v>359</v>
      </c>
      <c r="C571" s="17" t="s">
        <v>2876</v>
      </c>
      <c r="D571" s="12" t="s">
        <v>457</v>
      </c>
      <c r="E571" s="12"/>
      <c r="F571" s="12" t="s">
        <v>719</v>
      </c>
      <c r="G571" s="16">
        <v>97</v>
      </c>
      <c r="H571" s="12" t="s">
        <v>756</v>
      </c>
      <c r="I571" s="12" t="s">
        <v>557</v>
      </c>
      <c r="J571" s="12" t="s">
        <v>826</v>
      </c>
      <c r="K571" s="12" t="s">
        <v>2837</v>
      </c>
      <c r="L571" s="12" t="s">
        <v>2875</v>
      </c>
      <c r="M571" s="15">
        <v>281</v>
      </c>
      <c r="N571" s="14">
        <f t="shared" si="23"/>
        <v>143.31</v>
      </c>
      <c r="O571" s="13">
        <v>27.695708714880006</v>
      </c>
      <c r="P571" s="12"/>
    </row>
    <row r="572" spans="2:16" ht="15" customHeight="1" x14ac:dyDescent="0.25">
      <c r="B572" s="18" t="s">
        <v>359</v>
      </c>
      <c r="C572" s="17" t="s">
        <v>2827</v>
      </c>
      <c r="D572" s="12" t="s">
        <v>409</v>
      </c>
      <c r="E572" s="12"/>
      <c r="F572" s="12" t="s">
        <v>1551</v>
      </c>
      <c r="G572" s="16">
        <v>91</v>
      </c>
      <c r="H572" s="12" t="s">
        <v>756</v>
      </c>
      <c r="I572" s="12" t="s">
        <v>466</v>
      </c>
      <c r="J572" s="12" t="s">
        <v>404</v>
      </c>
      <c r="K572" s="12" t="s">
        <v>2604</v>
      </c>
      <c r="L572" s="12" t="s">
        <v>2826</v>
      </c>
      <c r="M572" s="15">
        <v>281</v>
      </c>
      <c r="N572" s="14">
        <f t="shared" si="23"/>
        <v>143.31</v>
      </c>
      <c r="O572" s="13">
        <v>22.48</v>
      </c>
      <c r="P572" s="12"/>
    </row>
    <row r="573" spans="2:16" ht="15" customHeight="1" x14ac:dyDescent="0.25">
      <c r="B573" s="18" t="s">
        <v>359</v>
      </c>
      <c r="C573" s="17" t="s">
        <v>2736</v>
      </c>
      <c r="D573" s="12" t="s">
        <v>409</v>
      </c>
      <c r="E573" s="12"/>
      <c r="F573" s="12" t="s">
        <v>1551</v>
      </c>
      <c r="G573" s="16">
        <v>91</v>
      </c>
      <c r="H573" s="12" t="s">
        <v>1648</v>
      </c>
      <c r="I573" s="12" t="s">
        <v>466</v>
      </c>
      <c r="J573" s="12" t="s">
        <v>404</v>
      </c>
      <c r="K573" s="12" t="s">
        <v>2604</v>
      </c>
      <c r="L573" s="12" t="s">
        <v>2735</v>
      </c>
      <c r="M573" s="15">
        <v>281</v>
      </c>
      <c r="N573" s="14">
        <f t="shared" si="23"/>
        <v>143.31</v>
      </c>
      <c r="O573" s="13">
        <v>23.04</v>
      </c>
      <c r="P573" s="12"/>
    </row>
    <row r="574" spans="2:16" ht="15" customHeight="1" x14ac:dyDescent="0.25">
      <c r="B574" s="18" t="s">
        <v>359</v>
      </c>
      <c r="C574" s="17" t="s">
        <v>2309</v>
      </c>
      <c r="D574" s="12" t="s">
        <v>763</v>
      </c>
      <c r="E574" s="12"/>
      <c r="F574" s="12" t="s">
        <v>487</v>
      </c>
      <c r="G574" s="16">
        <v>99</v>
      </c>
      <c r="H574" s="12" t="s">
        <v>537</v>
      </c>
      <c r="I574" s="12" t="s">
        <v>466</v>
      </c>
      <c r="J574" s="12" t="s">
        <v>404</v>
      </c>
      <c r="K574" s="12" t="s">
        <v>2258</v>
      </c>
      <c r="L574" s="12" t="s">
        <v>2308</v>
      </c>
      <c r="M574" s="15">
        <v>281</v>
      </c>
      <c r="N574" s="14">
        <f t="shared" si="23"/>
        <v>143.31</v>
      </c>
      <c r="O574" s="13">
        <v>23.47</v>
      </c>
      <c r="P574" s="12"/>
    </row>
    <row r="575" spans="2:16" ht="15" customHeight="1" x14ac:dyDescent="0.25">
      <c r="B575" s="37" t="s">
        <v>953</v>
      </c>
      <c r="C575" s="36" t="s">
        <v>1432</v>
      </c>
      <c r="D575" s="33" t="s">
        <v>404</v>
      </c>
      <c r="E575" s="33" t="s">
        <v>580</v>
      </c>
      <c r="F575" s="12" t="s">
        <v>592</v>
      </c>
      <c r="G575" s="33" t="s">
        <v>1431</v>
      </c>
      <c r="H575" s="33" t="s">
        <v>437</v>
      </c>
      <c r="I575" s="33" t="s">
        <v>466</v>
      </c>
      <c r="J575" s="33" t="s">
        <v>404</v>
      </c>
      <c r="K575" s="12" t="s">
        <v>1409</v>
      </c>
      <c r="L575" s="12" t="s">
        <v>1430</v>
      </c>
      <c r="M575" s="15">
        <v>281</v>
      </c>
      <c r="N575" s="14">
        <f t="shared" si="23"/>
        <v>143.31</v>
      </c>
      <c r="O575" s="34">
        <v>39.532946896319999</v>
      </c>
      <c r="P575" s="12"/>
    </row>
    <row r="576" spans="2:16" ht="15" customHeight="1" x14ac:dyDescent="0.25">
      <c r="B576" s="18" t="s">
        <v>359</v>
      </c>
      <c r="C576" s="17" t="s">
        <v>602</v>
      </c>
      <c r="D576" s="12" t="s">
        <v>404</v>
      </c>
      <c r="E576" s="12" t="s">
        <v>580</v>
      </c>
      <c r="F576" s="12" t="s">
        <v>601</v>
      </c>
      <c r="G576" s="16">
        <v>115</v>
      </c>
      <c r="H576" s="12" t="s">
        <v>569</v>
      </c>
      <c r="I576" s="12" t="s">
        <v>466</v>
      </c>
      <c r="J576" s="12" t="s">
        <v>404</v>
      </c>
      <c r="K576" s="12" t="s">
        <v>556</v>
      </c>
      <c r="L576" s="12" t="s">
        <v>600</v>
      </c>
      <c r="M576" s="15">
        <v>281</v>
      </c>
      <c r="N576" s="14">
        <f t="shared" si="23"/>
        <v>143.31</v>
      </c>
      <c r="O576" s="13">
        <v>39.028500000000001</v>
      </c>
      <c r="P576" s="12"/>
    </row>
    <row r="577" spans="2:16" ht="15" customHeight="1" x14ac:dyDescent="0.25">
      <c r="B577" s="18" t="s">
        <v>359</v>
      </c>
      <c r="C577" s="17" t="s">
        <v>474</v>
      </c>
      <c r="D577" s="12" t="s">
        <v>404</v>
      </c>
      <c r="E577" s="12"/>
      <c r="F577" s="12" t="s">
        <v>473</v>
      </c>
      <c r="G577" s="16">
        <v>103</v>
      </c>
      <c r="H577" s="12" t="s">
        <v>451</v>
      </c>
      <c r="I577" s="12" t="s">
        <v>466</v>
      </c>
      <c r="J577" s="12" t="s">
        <v>404</v>
      </c>
      <c r="K577" s="12" t="s">
        <v>465</v>
      </c>
      <c r="L577" s="12" t="s">
        <v>472</v>
      </c>
      <c r="M577" s="15">
        <v>281</v>
      </c>
      <c r="N577" s="14">
        <f t="shared" si="23"/>
        <v>143.31</v>
      </c>
      <c r="O577" s="13">
        <v>30.423480000000001</v>
      </c>
      <c r="P577" s="12"/>
    </row>
    <row r="578" spans="2:16" ht="15" customHeight="1" x14ac:dyDescent="0.25">
      <c r="B578" s="18" t="s">
        <v>359</v>
      </c>
      <c r="C578" s="17" t="s">
        <v>2969</v>
      </c>
      <c r="D578" s="12" t="s">
        <v>770</v>
      </c>
      <c r="E578" s="12"/>
      <c r="F578" s="12" t="s">
        <v>716</v>
      </c>
      <c r="G578" s="16">
        <v>94</v>
      </c>
      <c r="H578" s="12" t="s">
        <v>451</v>
      </c>
      <c r="I578" s="12" t="s">
        <v>466</v>
      </c>
      <c r="J578" s="12" t="s">
        <v>404</v>
      </c>
      <c r="K578" s="12" t="s">
        <v>2946</v>
      </c>
      <c r="L578" s="12" t="s">
        <v>2968</v>
      </c>
      <c r="M578" s="15">
        <v>281.5</v>
      </c>
      <c r="N578" s="14">
        <f t="shared" si="23"/>
        <v>143.56</v>
      </c>
      <c r="O578" s="13">
        <v>22.05</v>
      </c>
      <c r="P578" s="12"/>
    </row>
    <row r="579" spans="2:16" ht="15" customHeight="1" x14ac:dyDescent="0.25">
      <c r="B579" s="18" t="s">
        <v>359</v>
      </c>
      <c r="C579" s="17" t="s">
        <v>2193</v>
      </c>
      <c r="D579" s="12" t="s">
        <v>404</v>
      </c>
      <c r="E579" s="12"/>
      <c r="F579" s="12" t="s">
        <v>473</v>
      </c>
      <c r="G579" s="16">
        <v>107</v>
      </c>
      <c r="H579" s="12" t="s">
        <v>451</v>
      </c>
      <c r="I579" s="12" t="s">
        <v>557</v>
      </c>
      <c r="J579" s="12" t="s">
        <v>404</v>
      </c>
      <c r="K579" s="12" t="s">
        <v>2168</v>
      </c>
      <c r="L579" s="12" t="s">
        <v>2192</v>
      </c>
      <c r="M579" s="15">
        <v>281.5</v>
      </c>
      <c r="N579" s="14">
        <f t="shared" si="23"/>
        <v>143.56</v>
      </c>
      <c r="O579" s="13">
        <v>30.86</v>
      </c>
      <c r="P579" s="12"/>
    </row>
    <row r="580" spans="2:16" ht="15" customHeight="1" x14ac:dyDescent="0.25">
      <c r="B580" s="18" t="s">
        <v>359</v>
      </c>
      <c r="C580" s="17" t="s">
        <v>2187</v>
      </c>
      <c r="D580" s="12" t="s">
        <v>404</v>
      </c>
      <c r="E580" s="12"/>
      <c r="F580" s="12" t="s">
        <v>1170</v>
      </c>
      <c r="G580" s="16">
        <v>111</v>
      </c>
      <c r="H580" s="12" t="s">
        <v>569</v>
      </c>
      <c r="I580" s="12" t="s">
        <v>466</v>
      </c>
      <c r="J580" s="12" t="s">
        <v>404</v>
      </c>
      <c r="K580" s="12" t="s">
        <v>2168</v>
      </c>
      <c r="L580" s="12" t="s">
        <v>2186</v>
      </c>
      <c r="M580" s="15">
        <v>281.5</v>
      </c>
      <c r="N580" s="14">
        <f t="shared" si="23"/>
        <v>143.56</v>
      </c>
      <c r="O580" s="13">
        <v>35.18</v>
      </c>
      <c r="P580" s="12"/>
    </row>
    <row r="581" spans="2:16" ht="15" customHeight="1" x14ac:dyDescent="0.25">
      <c r="B581" s="18" t="s">
        <v>359</v>
      </c>
      <c r="C581" s="17" t="s">
        <v>1819</v>
      </c>
      <c r="D581" s="12" t="s">
        <v>404</v>
      </c>
      <c r="E581" s="12"/>
      <c r="F581" s="12" t="s">
        <v>706</v>
      </c>
      <c r="G581" s="16">
        <v>91</v>
      </c>
      <c r="H581" s="12" t="s">
        <v>1648</v>
      </c>
      <c r="I581" s="12" t="s">
        <v>466</v>
      </c>
      <c r="J581" s="12" t="s">
        <v>404</v>
      </c>
      <c r="K581" s="12" t="s">
        <v>1647</v>
      </c>
      <c r="L581" s="12" t="s">
        <v>1818</v>
      </c>
      <c r="M581" s="15">
        <v>281.5</v>
      </c>
      <c r="N581" s="14">
        <f t="shared" si="23"/>
        <v>143.56</v>
      </c>
      <c r="O581" s="13">
        <v>23.864803199999997</v>
      </c>
      <c r="P581" s="12"/>
    </row>
    <row r="582" spans="2:16" ht="15" customHeight="1" x14ac:dyDescent="0.25">
      <c r="B582" s="18" t="s">
        <v>953</v>
      </c>
      <c r="C582" s="17" t="s">
        <v>1280</v>
      </c>
      <c r="D582" s="12" t="s">
        <v>457</v>
      </c>
      <c r="E582" s="12"/>
      <c r="F582" s="12" t="s">
        <v>651</v>
      </c>
      <c r="G582" s="16" t="s">
        <v>627</v>
      </c>
      <c r="H582" s="12" t="s">
        <v>569</v>
      </c>
      <c r="I582" s="12" t="s">
        <v>405</v>
      </c>
      <c r="J582" s="12" t="s">
        <v>404</v>
      </c>
      <c r="K582" s="12" t="s">
        <v>1251</v>
      </c>
      <c r="L582" s="12" t="s">
        <v>1279</v>
      </c>
      <c r="M582" s="15">
        <v>281.5</v>
      </c>
      <c r="N582" s="14">
        <f t="shared" si="23"/>
        <v>143.56</v>
      </c>
      <c r="O582" s="13">
        <v>48.5</v>
      </c>
      <c r="P582" s="12"/>
    </row>
    <row r="583" spans="2:16" ht="15" customHeight="1" x14ac:dyDescent="0.25">
      <c r="B583" s="18" t="s">
        <v>359</v>
      </c>
      <c r="C583" s="17" t="s">
        <v>485</v>
      </c>
      <c r="D583" s="12" t="s">
        <v>404</v>
      </c>
      <c r="E583" s="12"/>
      <c r="F583" s="12" t="s">
        <v>484</v>
      </c>
      <c r="G583" s="16">
        <v>100</v>
      </c>
      <c r="H583" s="12" t="s">
        <v>437</v>
      </c>
      <c r="I583" s="12" t="s">
        <v>466</v>
      </c>
      <c r="J583" s="12" t="s">
        <v>404</v>
      </c>
      <c r="K583" s="12" t="s">
        <v>465</v>
      </c>
      <c r="L583" s="12" t="s">
        <v>483</v>
      </c>
      <c r="M583" s="15">
        <v>281.5</v>
      </c>
      <c r="N583" s="14">
        <f t="shared" si="23"/>
        <v>143.56</v>
      </c>
      <c r="O583" s="13">
        <v>25.573360000000001</v>
      </c>
      <c r="P583" s="12"/>
    </row>
    <row r="584" spans="2:16" ht="15" customHeight="1" x14ac:dyDescent="0.25">
      <c r="B584" s="18" t="s">
        <v>953</v>
      </c>
      <c r="C584" s="17" t="s">
        <v>3273</v>
      </c>
      <c r="D584" s="28" t="s">
        <v>404</v>
      </c>
      <c r="E584" s="12"/>
      <c r="F584" s="12" t="s">
        <v>506</v>
      </c>
      <c r="G584" s="16">
        <v>99</v>
      </c>
      <c r="H584" s="12" t="s">
        <v>451</v>
      </c>
      <c r="I584" s="12" t="s">
        <v>466</v>
      </c>
      <c r="J584" s="12" t="s">
        <v>404</v>
      </c>
      <c r="K584" s="12" t="s">
        <v>3242</v>
      </c>
      <c r="L584" s="12" t="s">
        <v>3272</v>
      </c>
      <c r="M584" s="15">
        <v>282</v>
      </c>
      <c r="N584" s="14">
        <f t="shared" si="23"/>
        <v>143.82</v>
      </c>
      <c r="O584" s="13">
        <v>25.067</v>
      </c>
      <c r="P584" s="12"/>
    </row>
    <row r="585" spans="2:16" ht="15" customHeight="1" x14ac:dyDescent="0.25">
      <c r="B585" s="18" t="s">
        <v>953</v>
      </c>
      <c r="C585" s="17" t="s">
        <v>1069</v>
      </c>
      <c r="D585" s="28" t="s">
        <v>404</v>
      </c>
      <c r="E585" s="12"/>
      <c r="F585" s="12" t="s">
        <v>1068</v>
      </c>
      <c r="G585" s="16">
        <v>118</v>
      </c>
      <c r="H585" s="12" t="s">
        <v>537</v>
      </c>
      <c r="I585" s="12" t="s">
        <v>557</v>
      </c>
      <c r="J585" s="12" t="s">
        <v>404</v>
      </c>
      <c r="K585" s="12" t="s">
        <v>1060</v>
      </c>
      <c r="L585" s="12" t="s">
        <v>1067</v>
      </c>
      <c r="M585" s="15">
        <v>282</v>
      </c>
      <c r="N585" s="14">
        <f t="shared" si="23"/>
        <v>143.82</v>
      </c>
      <c r="O585" s="13">
        <v>40.390104318719999</v>
      </c>
      <c r="P585" s="12"/>
    </row>
    <row r="586" spans="2:16" ht="15" customHeight="1" x14ac:dyDescent="0.25">
      <c r="B586" s="18" t="s">
        <v>359</v>
      </c>
      <c r="C586" s="17" t="s">
        <v>3085</v>
      </c>
      <c r="D586" s="12" t="s">
        <v>763</v>
      </c>
      <c r="E586" s="12"/>
      <c r="F586" s="12" t="s">
        <v>719</v>
      </c>
      <c r="G586" s="16">
        <v>97</v>
      </c>
      <c r="H586" s="12" t="s">
        <v>537</v>
      </c>
      <c r="I586" s="12" t="s">
        <v>557</v>
      </c>
      <c r="J586" s="12" t="s">
        <v>404</v>
      </c>
      <c r="K586" s="12" t="s">
        <v>2946</v>
      </c>
      <c r="L586" s="12" t="s">
        <v>3084</v>
      </c>
      <c r="M586" s="15">
        <v>282.5</v>
      </c>
      <c r="N586" s="14">
        <f t="shared" si="23"/>
        <v>144.07</v>
      </c>
      <c r="O586" s="13">
        <v>20.062069300000001</v>
      </c>
      <c r="P586" s="12"/>
    </row>
    <row r="587" spans="2:16" ht="15" customHeight="1" x14ac:dyDescent="0.25">
      <c r="B587" s="18" t="s">
        <v>359</v>
      </c>
      <c r="C587" s="17" t="s">
        <v>1963</v>
      </c>
      <c r="D587" s="12" t="s">
        <v>404</v>
      </c>
      <c r="E587" s="12"/>
      <c r="F587" s="12" t="s">
        <v>706</v>
      </c>
      <c r="G587" s="16">
        <v>91</v>
      </c>
      <c r="H587" s="12" t="s">
        <v>1648</v>
      </c>
      <c r="I587" s="12" t="s">
        <v>466</v>
      </c>
      <c r="J587" s="12" t="s">
        <v>404</v>
      </c>
      <c r="K587" s="12" t="s">
        <v>1821</v>
      </c>
      <c r="L587" s="12" t="s">
        <v>1962</v>
      </c>
      <c r="M587" s="15">
        <v>282.5</v>
      </c>
      <c r="N587" s="14">
        <f t="shared" si="23"/>
        <v>144.07</v>
      </c>
      <c r="O587" s="13">
        <v>21.1</v>
      </c>
      <c r="P587" s="12"/>
    </row>
    <row r="588" spans="2:16" ht="15" customHeight="1" x14ac:dyDescent="0.25">
      <c r="B588" s="18" t="s">
        <v>359</v>
      </c>
      <c r="C588" s="17" t="s">
        <v>709</v>
      </c>
      <c r="D588" s="12" t="s">
        <v>404</v>
      </c>
      <c r="E588" s="12"/>
      <c r="F588" s="12" t="s">
        <v>484</v>
      </c>
      <c r="G588" s="16">
        <v>100</v>
      </c>
      <c r="H588" s="12" t="s">
        <v>537</v>
      </c>
      <c r="I588" s="12" t="s">
        <v>466</v>
      </c>
      <c r="J588" s="12" t="s">
        <v>404</v>
      </c>
      <c r="K588" s="12" t="s">
        <v>670</v>
      </c>
      <c r="L588" s="12" t="s">
        <v>708</v>
      </c>
      <c r="M588" s="15">
        <v>283</v>
      </c>
      <c r="N588" s="14">
        <f t="shared" si="23"/>
        <v>144.33000000000001</v>
      </c>
      <c r="O588" s="13">
        <v>24.911980000000003</v>
      </c>
      <c r="P588" s="12"/>
    </row>
    <row r="589" spans="2:16" ht="15" customHeight="1" x14ac:dyDescent="0.25">
      <c r="B589" s="18" t="s">
        <v>359</v>
      </c>
      <c r="C589" s="17" t="s">
        <v>2417</v>
      </c>
      <c r="D589" s="12" t="s">
        <v>457</v>
      </c>
      <c r="E589" s="12" t="s">
        <v>580</v>
      </c>
      <c r="F589" s="12" t="s">
        <v>598</v>
      </c>
      <c r="G589" s="16">
        <v>113</v>
      </c>
      <c r="H589" s="12" t="s">
        <v>569</v>
      </c>
      <c r="I589" s="12" t="s">
        <v>466</v>
      </c>
      <c r="J589" s="12" t="s">
        <v>404</v>
      </c>
      <c r="K589" s="12" t="s">
        <v>2416</v>
      </c>
      <c r="L589" s="12" t="s">
        <v>2415</v>
      </c>
      <c r="M589" s="15">
        <v>283.5</v>
      </c>
      <c r="N589" s="14">
        <f t="shared" si="23"/>
        <v>144.58000000000001</v>
      </c>
      <c r="O589" s="13">
        <v>40.007029026240005</v>
      </c>
      <c r="P589" s="12"/>
    </row>
    <row r="590" spans="2:16" ht="15" customHeight="1" x14ac:dyDescent="0.25">
      <c r="B590" s="18" t="s">
        <v>359</v>
      </c>
      <c r="C590" s="17" t="s">
        <v>3121</v>
      </c>
      <c r="D590" s="12" t="s">
        <v>763</v>
      </c>
      <c r="E590" s="12"/>
      <c r="F590" s="12" t="s">
        <v>514</v>
      </c>
      <c r="G590" s="16">
        <v>98</v>
      </c>
      <c r="H590" s="12" t="s">
        <v>537</v>
      </c>
      <c r="I590" s="12" t="s">
        <v>557</v>
      </c>
      <c r="J590" s="12" t="s">
        <v>404</v>
      </c>
      <c r="K590" s="12" t="s">
        <v>2946</v>
      </c>
      <c r="L590" s="12" t="s">
        <v>3120</v>
      </c>
      <c r="M590" s="15">
        <v>284</v>
      </c>
      <c r="N590" s="14">
        <f t="shared" si="23"/>
        <v>144.84</v>
      </c>
      <c r="O590" s="13">
        <v>21.162264361920002</v>
      </c>
      <c r="P590" s="12"/>
    </row>
    <row r="591" spans="2:16" ht="15" customHeight="1" x14ac:dyDescent="0.25">
      <c r="B591" s="18" t="s">
        <v>359</v>
      </c>
      <c r="C591" s="17" t="s">
        <v>2726</v>
      </c>
      <c r="D591" s="12" t="s">
        <v>409</v>
      </c>
      <c r="E591" s="12"/>
      <c r="F591" s="12" t="s">
        <v>514</v>
      </c>
      <c r="G591" s="16">
        <v>94</v>
      </c>
      <c r="H591" s="12" t="s">
        <v>756</v>
      </c>
      <c r="I591" s="12" t="s">
        <v>466</v>
      </c>
      <c r="J591" s="12" t="s">
        <v>404</v>
      </c>
      <c r="K591" s="12" t="s">
        <v>2604</v>
      </c>
      <c r="L591" s="12" t="s">
        <v>2725</v>
      </c>
      <c r="M591" s="15">
        <v>284</v>
      </c>
      <c r="N591" s="14">
        <f t="shared" si="23"/>
        <v>144.84</v>
      </c>
      <c r="O591" s="13">
        <v>20.99</v>
      </c>
      <c r="P591" s="12"/>
    </row>
    <row r="592" spans="2:16" ht="15" customHeight="1" x14ac:dyDescent="0.25">
      <c r="B592" s="18" t="s">
        <v>359</v>
      </c>
      <c r="C592" s="17" t="s">
        <v>2207</v>
      </c>
      <c r="D592" s="12" t="s">
        <v>404</v>
      </c>
      <c r="E592" s="12" t="s">
        <v>580</v>
      </c>
      <c r="F592" s="12" t="s">
        <v>592</v>
      </c>
      <c r="G592" s="16">
        <v>113</v>
      </c>
      <c r="H592" s="12" t="s">
        <v>437</v>
      </c>
      <c r="I592" s="12" t="s">
        <v>466</v>
      </c>
      <c r="J592" s="12" t="s">
        <v>404</v>
      </c>
      <c r="K592" s="12" t="s">
        <v>2168</v>
      </c>
      <c r="L592" s="12" t="s">
        <v>2206</v>
      </c>
      <c r="M592" s="15">
        <v>284</v>
      </c>
      <c r="N592" s="14">
        <f t="shared" si="23"/>
        <v>144.84</v>
      </c>
      <c r="O592" s="13">
        <v>40.020000000000003</v>
      </c>
      <c r="P592" s="12"/>
    </row>
    <row r="593" spans="2:16" ht="15" customHeight="1" x14ac:dyDescent="0.25">
      <c r="B593" s="18" t="s">
        <v>953</v>
      </c>
      <c r="C593" s="17" t="s">
        <v>1058</v>
      </c>
      <c r="D593" s="28" t="s">
        <v>404</v>
      </c>
      <c r="E593" s="12"/>
      <c r="F593" s="12" t="s">
        <v>1057</v>
      </c>
      <c r="G593" s="16">
        <v>109</v>
      </c>
      <c r="H593" s="12" t="s">
        <v>412</v>
      </c>
      <c r="I593" s="12" t="s">
        <v>436</v>
      </c>
      <c r="J593" s="12" t="s">
        <v>404</v>
      </c>
      <c r="K593" s="12" t="s">
        <v>949</v>
      </c>
      <c r="L593" s="12" t="s">
        <v>1056</v>
      </c>
      <c r="M593" s="15">
        <v>284</v>
      </c>
      <c r="N593" s="14">
        <f t="shared" si="23"/>
        <v>144.84</v>
      </c>
      <c r="O593" s="13">
        <v>55.028332800000001</v>
      </c>
      <c r="P593" s="12"/>
    </row>
    <row r="594" spans="2:16" ht="15" customHeight="1" x14ac:dyDescent="0.25">
      <c r="B594" s="18" t="s">
        <v>359</v>
      </c>
      <c r="C594" s="17" t="s">
        <v>1947</v>
      </c>
      <c r="D594" s="12" t="s">
        <v>404</v>
      </c>
      <c r="E594" s="12"/>
      <c r="F594" s="12" t="s">
        <v>697</v>
      </c>
      <c r="G594" s="16">
        <v>100</v>
      </c>
      <c r="H594" s="12" t="s">
        <v>1648</v>
      </c>
      <c r="I594" s="12" t="s">
        <v>557</v>
      </c>
      <c r="J594" s="12" t="s">
        <v>404</v>
      </c>
      <c r="K594" s="12" t="s">
        <v>1821</v>
      </c>
      <c r="L594" s="12" t="s">
        <v>1946</v>
      </c>
      <c r="M594" s="15">
        <v>284.5</v>
      </c>
      <c r="N594" s="14">
        <f t="shared" si="23"/>
        <v>145.09</v>
      </c>
      <c r="O594" s="13">
        <v>24.6</v>
      </c>
      <c r="P594" s="12"/>
    </row>
    <row r="595" spans="2:16" ht="15" customHeight="1" x14ac:dyDescent="0.25">
      <c r="B595" s="18" t="s">
        <v>359</v>
      </c>
      <c r="C595" s="17" t="s">
        <v>476</v>
      </c>
      <c r="D595" s="12" t="s">
        <v>404</v>
      </c>
      <c r="E595" s="12"/>
      <c r="F595" s="12" t="s">
        <v>473</v>
      </c>
      <c r="G595" s="16">
        <v>103</v>
      </c>
      <c r="H595" s="12" t="s">
        <v>437</v>
      </c>
      <c r="I595" s="12" t="s">
        <v>466</v>
      </c>
      <c r="J595" s="12" t="s">
        <v>404</v>
      </c>
      <c r="K595" s="12" t="s">
        <v>465</v>
      </c>
      <c r="L595" s="12" t="s">
        <v>475</v>
      </c>
      <c r="M595" s="15">
        <v>284.5</v>
      </c>
      <c r="N595" s="14">
        <f t="shared" si="23"/>
        <v>145.09</v>
      </c>
      <c r="O595" s="13">
        <v>30.423480000000001</v>
      </c>
      <c r="P595" s="12"/>
    </row>
    <row r="596" spans="2:16" ht="15" customHeight="1" x14ac:dyDescent="0.25">
      <c r="B596" s="18" t="s">
        <v>953</v>
      </c>
      <c r="C596" s="17" t="s">
        <v>1363</v>
      </c>
      <c r="D596" s="28" t="s">
        <v>404</v>
      </c>
      <c r="E596" s="12" t="s">
        <v>580</v>
      </c>
      <c r="F596" s="12" t="s">
        <v>1054</v>
      </c>
      <c r="G596" s="16">
        <v>108</v>
      </c>
      <c r="H596" s="12" t="s">
        <v>412</v>
      </c>
      <c r="I596" s="12" t="s">
        <v>436</v>
      </c>
      <c r="J596" s="12" t="s">
        <v>404</v>
      </c>
      <c r="K596" s="12" t="s">
        <v>1308</v>
      </c>
      <c r="L596" s="12" t="s">
        <v>1362</v>
      </c>
      <c r="M596" s="15">
        <v>285</v>
      </c>
      <c r="N596" s="14">
        <f t="shared" si="23"/>
        <v>145.35</v>
      </c>
      <c r="O596" s="13">
        <v>50.311966037760008</v>
      </c>
      <c r="P596" s="12"/>
    </row>
    <row r="597" spans="2:16" ht="15" customHeight="1" x14ac:dyDescent="0.25">
      <c r="B597" s="18" t="s">
        <v>953</v>
      </c>
      <c r="C597" s="17" t="s">
        <v>1108</v>
      </c>
      <c r="D597" s="28" t="s">
        <v>404</v>
      </c>
      <c r="E597" s="12"/>
      <c r="F597" s="12" t="s">
        <v>1107</v>
      </c>
      <c r="G597" s="16">
        <v>107</v>
      </c>
      <c r="H597" s="12" t="s">
        <v>451</v>
      </c>
      <c r="I597" s="12" t="s">
        <v>466</v>
      </c>
      <c r="J597" s="12" t="s">
        <v>404</v>
      </c>
      <c r="K597" s="12" t="s">
        <v>1106</v>
      </c>
      <c r="L597" s="12" t="s">
        <v>1105</v>
      </c>
      <c r="M597" s="15">
        <v>285</v>
      </c>
      <c r="N597" s="14">
        <f t="shared" si="23"/>
        <v>145.35</v>
      </c>
      <c r="O597" s="13">
        <v>34.848878400000004</v>
      </c>
      <c r="P597" s="12"/>
    </row>
    <row r="598" spans="2:16" ht="15" customHeight="1" x14ac:dyDescent="0.25">
      <c r="B598" s="18" t="s">
        <v>359</v>
      </c>
      <c r="C598" s="17" t="s">
        <v>3104</v>
      </c>
      <c r="D598" s="12" t="s">
        <v>409</v>
      </c>
      <c r="E598" s="12"/>
      <c r="F598" s="12" t="s">
        <v>686</v>
      </c>
      <c r="G598" s="16">
        <v>91</v>
      </c>
      <c r="H598" s="12" t="s">
        <v>451</v>
      </c>
      <c r="I598" s="12" t="s">
        <v>466</v>
      </c>
      <c r="J598" s="12" t="s">
        <v>404</v>
      </c>
      <c r="K598" s="12" t="s">
        <v>2946</v>
      </c>
      <c r="L598" s="12" t="s">
        <v>3103</v>
      </c>
      <c r="M598" s="15">
        <v>286</v>
      </c>
      <c r="N598" s="14">
        <f t="shared" si="23"/>
        <v>145.86000000000001</v>
      </c>
      <c r="O598" s="13">
        <v>19.744250848320004</v>
      </c>
      <c r="P598" s="12"/>
    </row>
    <row r="599" spans="2:16" ht="15" customHeight="1" x14ac:dyDescent="0.25">
      <c r="B599" s="18" t="s">
        <v>359</v>
      </c>
      <c r="C599" s="17" t="s">
        <v>856</v>
      </c>
      <c r="D599" s="12" t="s">
        <v>770</v>
      </c>
      <c r="E599" s="12"/>
      <c r="F599" s="12" t="s">
        <v>686</v>
      </c>
      <c r="G599" s="16">
        <v>91</v>
      </c>
      <c r="H599" s="12" t="s">
        <v>451</v>
      </c>
      <c r="I599" s="12" t="s">
        <v>466</v>
      </c>
      <c r="J599" s="12" t="s">
        <v>404</v>
      </c>
      <c r="K599" s="12" t="s">
        <v>754</v>
      </c>
      <c r="L599" s="12" t="s">
        <v>855</v>
      </c>
      <c r="M599" s="15">
        <v>286</v>
      </c>
      <c r="N599" s="14">
        <f t="shared" si="23"/>
        <v>145.86000000000001</v>
      </c>
      <c r="O599" s="13">
        <v>22.5</v>
      </c>
      <c r="P599" s="12"/>
    </row>
    <row r="600" spans="2:16" ht="15" customHeight="1" x14ac:dyDescent="0.25">
      <c r="B600" s="18" t="s">
        <v>359</v>
      </c>
      <c r="C600" s="28" t="s">
        <v>2843</v>
      </c>
      <c r="D600" s="12" t="s">
        <v>2842</v>
      </c>
      <c r="E600" s="12"/>
      <c r="F600" s="19" t="s">
        <v>786</v>
      </c>
      <c r="G600" s="16">
        <v>84</v>
      </c>
      <c r="H600" s="12" t="s">
        <v>537</v>
      </c>
      <c r="I600" s="12" t="s">
        <v>466</v>
      </c>
      <c r="J600" s="12" t="s">
        <v>826</v>
      </c>
      <c r="K600" s="12" t="s">
        <v>2837</v>
      </c>
      <c r="L600" s="12" t="s">
        <v>2841</v>
      </c>
      <c r="M600" s="15">
        <v>286.5</v>
      </c>
      <c r="N600" s="14">
        <f t="shared" si="23"/>
        <v>146.11000000000001</v>
      </c>
      <c r="O600" s="13">
        <v>21.27</v>
      </c>
      <c r="P600" s="12"/>
    </row>
    <row r="601" spans="2:16" ht="15" customHeight="1" x14ac:dyDescent="0.25">
      <c r="B601" s="18" t="s">
        <v>359</v>
      </c>
      <c r="C601" s="17" t="s">
        <v>2185</v>
      </c>
      <c r="D601" s="12" t="s">
        <v>1263</v>
      </c>
      <c r="E601" s="12"/>
      <c r="F601" s="12" t="s">
        <v>573</v>
      </c>
      <c r="G601" s="16">
        <v>111</v>
      </c>
      <c r="H601" s="12" t="s">
        <v>569</v>
      </c>
      <c r="I601" s="12" t="s">
        <v>466</v>
      </c>
      <c r="J601" s="12" t="s">
        <v>404</v>
      </c>
      <c r="K601" s="12" t="s">
        <v>2168</v>
      </c>
      <c r="L601" s="12" t="s">
        <v>2184</v>
      </c>
      <c r="M601" s="15">
        <v>286.5</v>
      </c>
      <c r="N601" s="14">
        <f t="shared" si="23"/>
        <v>146.11000000000001</v>
      </c>
      <c r="O601" s="13">
        <v>40.79</v>
      </c>
      <c r="P601" s="12"/>
    </row>
    <row r="602" spans="2:16" ht="15" customHeight="1" x14ac:dyDescent="0.25">
      <c r="B602" s="22" t="s">
        <v>359</v>
      </c>
      <c r="C602" s="25" t="s">
        <v>2171</v>
      </c>
      <c r="D602" s="19" t="s">
        <v>1263</v>
      </c>
      <c r="E602" s="19"/>
      <c r="F602" s="19" t="s">
        <v>573</v>
      </c>
      <c r="G602" s="19">
        <v>111</v>
      </c>
      <c r="H602" s="19" t="s">
        <v>437</v>
      </c>
      <c r="I602" s="19" t="s">
        <v>466</v>
      </c>
      <c r="J602" s="19" t="s">
        <v>404</v>
      </c>
      <c r="K602" s="19" t="s">
        <v>2168</v>
      </c>
      <c r="L602" s="19" t="s">
        <v>2170</v>
      </c>
      <c r="M602" s="15">
        <v>286.5</v>
      </c>
      <c r="N602" s="14">
        <f t="shared" si="23"/>
        <v>146.11000000000001</v>
      </c>
      <c r="O602" s="13">
        <v>37.51</v>
      </c>
      <c r="P602" s="19"/>
    </row>
    <row r="603" spans="2:16" ht="15" customHeight="1" x14ac:dyDescent="0.25">
      <c r="B603" s="18" t="s">
        <v>359</v>
      </c>
      <c r="C603" s="17" t="s">
        <v>1800</v>
      </c>
      <c r="D603" s="12" t="s">
        <v>404</v>
      </c>
      <c r="E603" s="12"/>
      <c r="F603" s="12" t="s">
        <v>1527</v>
      </c>
      <c r="G603" s="16">
        <v>95</v>
      </c>
      <c r="H603" s="12" t="s">
        <v>1648</v>
      </c>
      <c r="I603" s="12" t="s">
        <v>557</v>
      </c>
      <c r="J603" s="12" t="s">
        <v>404</v>
      </c>
      <c r="K603" s="12" t="s">
        <v>1647</v>
      </c>
      <c r="L603" s="12" t="s">
        <v>1799</v>
      </c>
      <c r="M603" s="15">
        <v>286.5</v>
      </c>
      <c r="N603" s="14">
        <f t="shared" si="23"/>
        <v>146.11000000000001</v>
      </c>
      <c r="O603" s="13">
        <v>25.477804799999998</v>
      </c>
      <c r="P603" s="12"/>
    </row>
    <row r="604" spans="2:16" ht="15" customHeight="1" x14ac:dyDescent="0.25">
      <c r="B604" s="18" t="s">
        <v>359</v>
      </c>
      <c r="C604" s="17" t="s">
        <v>2205</v>
      </c>
      <c r="D604" s="12" t="s">
        <v>404</v>
      </c>
      <c r="E604" s="12"/>
      <c r="F604" s="12" t="s">
        <v>1183</v>
      </c>
      <c r="G604" s="16">
        <v>112</v>
      </c>
      <c r="H604" s="12" t="s">
        <v>437</v>
      </c>
      <c r="I604" s="12" t="s">
        <v>466</v>
      </c>
      <c r="J604" s="12" t="s">
        <v>404</v>
      </c>
      <c r="K604" s="12" t="s">
        <v>2168</v>
      </c>
      <c r="L604" s="12" t="s">
        <v>2204</v>
      </c>
      <c r="M604" s="15">
        <v>287</v>
      </c>
      <c r="N604" s="14">
        <f t="shared" si="23"/>
        <v>146.37</v>
      </c>
      <c r="O604" s="13">
        <v>37.28</v>
      </c>
      <c r="P604" s="12"/>
    </row>
    <row r="605" spans="2:16" ht="15" customHeight="1" x14ac:dyDescent="0.25">
      <c r="B605" s="18" t="s">
        <v>953</v>
      </c>
      <c r="C605" s="17" t="s">
        <v>1609</v>
      </c>
      <c r="D605" s="28" t="s">
        <v>404</v>
      </c>
      <c r="E605" s="12"/>
      <c r="F605" s="12" t="s">
        <v>1608</v>
      </c>
      <c r="G605" s="16">
        <v>102</v>
      </c>
      <c r="H605" s="12" t="s">
        <v>756</v>
      </c>
      <c r="I605" s="12" t="s">
        <v>557</v>
      </c>
      <c r="J605" s="12" t="s">
        <v>404</v>
      </c>
      <c r="K605" s="12" t="s">
        <v>1482</v>
      </c>
      <c r="L605" s="12" t="s">
        <v>1607</v>
      </c>
      <c r="M605" s="15">
        <v>287</v>
      </c>
      <c r="N605" s="14">
        <f t="shared" si="23"/>
        <v>146.37</v>
      </c>
      <c r="O605" s="13">
        <v>25.924449599999999</v>
      </c>
      <c r="P605" s="12"/>
    </row>
    <row r="606" spans="2:16" ht="15" customHeight="1" x14ac:dyDescent="0.25">
      <c r="B606" s="18" t="s">
        <v>953</v>
      </c>
      <c r="C606" s="17" t="s">
        <v>1158</v>
      </c>
      <c r="D606" s="28" t="s">
        <v>404</v>
      </c>
      <c r="E606" s="12"/>
      <c r="F606" s="12" t="s">
        <v>561</v>
      </c>
      <c r="G606" s="16">
        <v>109</v>
      </c>
      <c r="H606" s="12" t="s">
        <v>451</v>
      </c>
      <c r="I606" s="12" t="s">
        <v>557</v>
      </c>
      <c r="J606" s="12" t="s">
        <v>404</v>
      </c>
      <c r="K606" s="12" t="s">
        <v>1106</v>
      </c>
      <c r="L606" s="12" t="s">
        <v>1157</v>
      </c>
      <c r="M606" s="15">
        <v>287</v>
      </c>
      <c r="N606" s="14">
        <f t="shared" si="23"/>
        <v>146.37</v>
      </c>
      <c r="O606" s="13">
        <v>34.514423999999998</v>
      </c>
      <c r="P606" s="12"/>
    </row>
    <row r="607" spans="2:16" ht="15" customHeight="1" x14ac:dyDescent="0.25">
      <c r="B607" s="18" t="s">
        <v>359</v>
      </c>
      <c r="C607" s="17" t="s">
        <v>3136</v>
      </c>
      <c r="D607" s="12" t="s">
        <v>777</v>
      </c>
      <c r="E607" s="12"/>
      <c r="F607" s="12" t="s">
        <v>719</v>
      </c>
      <c r="G607" s="16">
        <v>94</v>
      </c>
      <c r="H607" s="12" t="s">
        <v>451</v>
      </c>
      <c r="I607" s="12" t="s">
        <v>466</v>
      </c>
      <c r="J607" s="12" t="s">
        <v>404</v>
      </c>
      <c r="K607" s="12" t="s">
        <v>2946</v>
      </c>
      <c r="L607" s="12" t="s">
        <v>3135</v>
      </c>
      <c r="M607" s="15">
        <v>288</v>
      </c>
      <c r="N607" s="14">
        <f t="shared" si="23"/>
        <v>146.88</v>
      </c>
      <c r="O607" s="13">
        <v>20.487120614400002</v>
      </c>
      <c r="P607" s="12"/>
    </row>
    <row r="608" spans="2:16" ht="15" customHeight="1" x14ac:dyDescent="0.25">
      <c r="B608" s="18" t="s">
        <v>359</v>
      </c>
      <c r="C608" s="17" t="s">
        <v>2240</v>
      </c>
      <c r="D608" s="12" t="s">
        <v>404</v>
      </c>
      <c r="E608" s="12" t="s">
        <v>580</v>
      </c>
      <c r="F608" s="12" t="s">
        <v>1180</v>
      </c>
      <c r="G608" s="16">
        <v>110</v>
      </c>
      <c r="H608" s="12" t="s">
        <v>569</v>
      </c>
      <c r="I608" s="12" t="s">
        <v>466</v>
      </c>
      <c r="J608" s="12" t="s">
        <v>404</v>
      </c>
      <c r="K608" s="12" t="s">
        <v>2168</v>
      </c>
      <c r="L608" s="12" t="s">
        <v>2239</v>
      </c>
      <c r="M608" s="15">
        <v>288</v>
      </c>
      <c r="N608" s="14">
        <f t="shared" si="23"/>
        <v>146.88</v>
      </c>
      <c r="O608" s="13">
        <v>39.340000000000003</v>
      </c>
      <c r="P608" s="12"/>
    </row>
    <row r="609" spans="2:16" ht="15" customHeight="1" x14ac:dyDescent="0.25">
      <c r="B609" s="18" t="s">
        <v>359</v>
      </c>
      <c r="C609" s="17" t="s">
        <v>798</v>
      </c>
      <c r="D609" s="12" t="s">
        <v>757</v>
      </c>
      <c r="E609" s="12"/>
      <c r="F609" s="12" t="s">
        <v>686</v>
      </c>
      <c r="G609" s="16">
        <v>91</v>
      </c>
      <c r="H609" s="12" t="s">
        <v>756</v>
      </c>
      <c r="I609" s="12" t="s">
        <v>466</v>
      </c>
      <c r="J609" s="12" t="s">
        <v>404</v>
      </c>
      <c r="K609" s="12" t="s">
        <v>754</v>
      </c>
      <c r="L609" s="12" t="s">
        <v>797</v>
      </c>
      <c r="M609" s="15">
        <v>288</v>
      </c>
      <c r="N609" s="14">
        <f t="shared" si="23"/>
        <v>146.88</v>
      </c>
      <c r="O609" s="13">
        <v>22.05</v>
      </c>
      <c r="P609" s="12"/>
    </row>
    <row r="610" spans="2:16" ht="15" customHeight="1" x14ac:dyDescent="0.25">
      <c r="B610" s="18" t="s">
        <v>359</v>
      </c>
      <c r="C610" s="17" t="s">
        <v>668</v>
      </c>
      <c r="D610" s="12" t="s">
        <v>404</v>
      </c>
      <c r="E610" s="12" t="s">
        <v>580</v>
      </c>
      <c r="F610" s="12" t="s">
        <v>414</v>
      </c>
      <c r="G610" s="16" t="s">
        <v>413</v>
      </c>
      <c r="H610" s="12" t="s">
        <v>569</v>
      </c>
      <c r="I610" s="12" t="s">
        <v>405</v>
      </c>
      <c r="J610" s="12" t="s">
        <v>404</v>
      </c>
      <c r="K610" s="12" t="s">
        <v>556</v>
      </c>
      <c r="L610" s="12" t="s">
        <v>667</v>
      </c>
      <c r="M610" s="15">
        <v>288</v>
      </c>
      <c r="N610" s="14">
        <f t="shared" si="23"/>
        <v>146.88</v>
      </c>
      <c r="O610" s="13">
        <v>46.525500000000008</v>
      </c>
      <c r="P610" s="12"/>
    </row>
    <row r="611" spans="2:16" ht="15" customHeight="1" x14ac:dyDescent="0.25">
      <c r="B611" s="18" t="s">
        <v>953</v>
      </c>
      <c r="C611" s="26" t="s">
        <v>1110</v>
      </c>
      <c r="D611" s="28" t="s">
        <v>404</v>
      </c>
      <c r="E611" s="12" t="s">
        <v>580</v>
      </c>
      <c r="F611" s="12" t="s">
        <v>635</v>
      </c>
      <c r="G611" s="16" t="s">
        <v>634</v>
      </c>
      <c r="H611" s="12" t="s">
        <v>569</v>
      </c>
      <c r="I611" s="12" t="s">
        <v>405</v>
      </c>
      <c r="J611" s="12" t="s">
        <v>404</v>
      </c>
      <c r="K611" s="12" t="s">
        <v>1106</v>
      </c>
      <c r="L611" s="12" t="s">
        <v>1109</v>
      </c>
      <c r="M611" s="15">
        <v>314</v>
      </c>
      <c r="N611" s="38">
        <v>146.96</v>
      </c>
      <c r="O611" s="13">
        <v>52.91</v>
      </c>
      <c r="P611" s="12"/>
    </row>
    <row r="612" spans="2:16" ht="15" customHeight="1" x14ac:dyDescent="0.25">
      <c r="B612" s="18" t="s">
        <v>359</v>
      </c>
      <c r="C612" s="17" t="s">
        <v>3037</v>
      </c>
      <c r="D612" s="12" t="s">
        <v>457</v>
      </c>
      <c r="E612" s="12"/>
      <c r="F612" s="12" t="s">
        <v>487</v>
      </c>
      <c r="G612" s="16">
        <v>99</v>
      </c>
      <c r="H612" s="12" t="s">
        <v>451</v>
      </c>
      <c r="I612" s="12" t="s">
        <v>466</v>
      </c>
      <c r="J612" s="12" t="s">
        <v>404</v>
      </c>
      <c r="K612" s="12" t="s">
        <v>2946</v>
      </c>
      <c r="L612" s="12" t="s">
        <v>3036</v>
      </c>
      <c r="M612" s="15">
        <v>289</v>
      </c>
      <c r="N612" s="14">
        <f t="shared" ref="N612:N637" si="24">M612-ROUND(M612*$N$7,2)</f>
        <v>147.38999999999999</v>
      </c>
      <c r="O612" s="13">
        <v>27.04</v>
      </c>
      <c r="P612" s="12"/>
    </row>
    <row r="613" spans="2:16" ht="15" customHeight="1" x14ac:dyDescent="0.25">
      <c r="B613" s="18" t="s">
        <v>359</v>
      </c>
      <c r="C613" s="17" t="s">
        <v>1764</v>
      </c>
      <c r="D613" s="12" t="s">
        <v>404</v>
      </c>
      <c r="E613" s="12"/>
      <c r="F613" s="12" t="s">
        <v>691</v>
      </c>
      <c r="G613" s="16">
        <v>97</v>
      </c>
      <c r="H613" s="12" t="s">
        <v>1648</v>
      </c>
      <c r="I613" s="12" t="s">
        <v>466</v>
      </c>
      <c r="J613" s="12" t="s">
        <v>404</v>
      </c>
      <c r="K613" s="12" t="s">
        <v>1647</v>
      </c>
      <c r="L613" s="12" t="s">
        <v>1763</v>
      </c>
      <c r="M613" s="15">
        <v>289</v>
      </c>
      <c r="N613" s="14">
        <f t="shared" si="24"/>
        <v>147.38999999999999</v>
      </c>
      <c r="O613" s="13">
        <v>19.180324799999998</v>
      </c>
      <c r="P613" s="12"/>
    </row>
    <row r="614" spans="2:16" ht="15" customHeight="1" x14ac:dyDescent="0.25">
      <c r="B614" s="37" t="s">
        <v>953</v>
      </c>
      <c r="C614" s="36" t="s">
        <v>1429</v>
      </c>
      <c r="D614" s="33" t="s">
        <v>404</v>
      </c>
      <c r="E614" s="33" t="s">
        <v>580</v>
      </c>
      <c r="F614" s="12" t="s">
        <v>583</v>
      </c>
      <c r="G614" s="33" t="s">
        <v>1422</v>
      </c>
      <c r="H614" s="33" t="s">
        <v>437</v>
      </c>
      <c r="I614" s="33" t="s">
        <v>466</v>
      </c>
      <c r="J614" s="33" t="s">
        <v>404</v>
      </c>
      <c r="K614" s="12" t="s">
        <v>1409</v>
      </c>
      <c r="L614" s="12" t="s">
        <v>1428</v>
      </c>
      <c r="M614" s="15">
        <v>289</v>
      </c>
      <c r="N614" s="14">
        <f t="shared" si="24"/>
        <v>147.38999999999999</v>
      </c>
      <c r="O614" s="34">
        <v>45.260028340800012</v>
      </c>
      <c r="P614" s="12"/>
    </row>
    <row r="615" spans="2:16" ht="15" customHeight="1" x14ac:dyDescent="0.25">
      <c r="B615" s="18" t="s">
        <v>359</v>
      </c>
      <c r="C615" s="17" t="s">
        <v>507</v>
      </c>
      <c r="D615" s="12" t="s">
        <v>404</v>
      </c>
      <c r="E615" s="12"/>
      <c r="F615" s="12" t="s">
        <v>506</v>
      </c>
      <c r="G615" s="16">
        <v>99</v>
      </c>
      <c r="H615" s="12" t="s">
        <v>451</v>
      </c>
      <c r="I615" s="12" t="s">
        <v>466</v>
      </c>
      <c r="J615" s="12" t="s">
        <v>404</v>
      </c>
      <c r="K615" s="12" t="s">
        <v>465</v>
      </c>
      <c r="L615" s="12" t="s">
        <v>505</v>
      </c>
      <c r="M615" s="15">
        <v>289</v>
      </c>
      <c r="N615" s="14">
        <f t="shared" si="24"/>
        <v>147.38999999999999</v>
      </c>
      <c r="O615" s="13">
        <v>24.911980000000003</v>
      </c>
      <c r="P615" s="12"/>
    </row>
    <row r="616" spans="2:16" ht="14.45" customHeight="1" x14ac:dyDescent="0.25">
      <c r="B616" s="18" t="s">
        <v>359</v>
      </c>
      <c r="C616" s="17" t="s">
        <v>2212</v>
      </c>
      <c r="D616" s="12" t="s">
        <v>404</v>
      </c>
      <c r="E616" s="12" t="s">
        <v>580</v>
      </c>
      <c r="F616" s="12" t="s">
        <v>589</v>
      </c>
      <c r="G616" s="16">
        <v>110</v>
      </c>
      <c r="H616" s="12" t="s">
        <v>437</v>
      </c>
      <c r="I616" s="12" t="s">
        <v>466</v>
      </c>
      <c r="J616" s="12" t="s">
        <v>404</v>
      </c>
      <c r="K616" s="12" t="s">
        <v>2168</v>
      </c>
      <c r="L616" s="12" t="s">
        <v>2211</v>
      </c>
      <c r="M616" s="15">
        <v>289.5</v>
      </c>
      <c r="N616" s="14">
        <f t="shared" si="24"/>
        <v>147.63999999999999</v>
      </c>
      <c r="O616" s="13">
        <v>37.479999999999997</v>
      </c>
      <c r="P616" s="12"/>
    </row>
    <row r="617" spans="2:16" ht="15" customHeight="1" x14ac:dyDescent="0.25">
      <c r="B617" s="18" t="s">
        <v>953</v>
      </c>
      <c r="C617" s="17" t="s">
        <v>1628</v>
      </c>
      <c r="D617" s="28" t="s">
        <v>404</v>
      </c>
      <c r="E617" s="12"/>
      <c r="F617" s="12" t="s">
        <v>1627</v>
      </c>
      <c r="G617" s="16" t="s">
        <v>1556</v>
      </c>
      <c r="H617" s="12" t="s">
        <v>756</v>
      </c>
      <c r="I617" s="12" t="s">
        <v>557</v>
      </c>
      <c r="J617" s="12" t="s">
        <v>404</v>
      </c>
      <c r="K617" s="12" t="s">
        <v>1482</v>
      </c>
      <c r="L617" s="12" t="s">
        <v>1626</v>
      </c>
      <c r="M617" s="15">
        <v>289.5</v>
      </c>
      <c r="N617" s="14">
        <f t="shared" si="24"/>
        <v>147.63999999999999</v>
      </c>
      <c r="O617" s="13">
        <v>22.550270399999999</v>
      </c>
      <c r="P617" s="12"/>
    </row>
    <row r="618" spans="2:16" ht="15" customHeight="1" x14ac:dyDescent="0.25">
      <c r="B618" s="18" t="s">
        <v>953</v>
      </c>
      <c r="C618" s="17" t="s">
        <v>1156</v>
      </c>
      <c r="D618" s="28" t="s">
        <v>404</v>
      </c>
      <c r="E618" s="12"/>
      <c r="F618" s="12" t="s">
        <v>1153</v>
      </c>
      <c r="G618" s="16">
        <v>109</v>
      </c>
      <c r="H618" s="12" t="s">
        <v>569</v>
      </c>
      <c r="I618" s="12" t="s">
        <v>466</v>
      </c>
      <c r="J618" s="12" t="s">
        <v>404</v>
      </c>
      <c r="K618" s="12" t="s">
        <v>1106</v>
      </c>
      <c r="L618" s="12" t="s">
        <v>1155</v>
      </c>
      <c r="M618" s="15">
        <v>289.5</v>
      </c>
      <c r="N618" s="14">
        <f t="shared" si="24"/>
        <v>147.63999999999999</v>
      </c>
      <c r="O618" s="13">
        <v>36.377207999999996</v>
      </c>
      <c r="P618" s="12"/>
    </row>
    <row r="619" spans="2:16" ht="15" customHeight="1" x14ac:dyDescent="0.25">
      <c r="B619" s="18" t="s">
        <v>953</v>
      </c>
      <c r="C619" s="17" t="s">
        <v>1146</v>
      </c>
      <c r="D619" s="28" t="s">
        <v>404</v>
      </c>
      <c r="E619" s="12"/>
      <c r="F619" s="12" t="s">
        <v>570</v>
      </c>
      <c r="G619" s="16">
        <v>119</v>
      </c>
      <c r="H619" s="12" t="s">
        <v>437</v>
      </c>
      <c r="I619" s="12" t="s">
        <v>557</v>
      </c>
      <c r="J619" s="12" t="s">
        <v>404</v>
      </c>
      <c r="K619" s="12" t="s">
        <v>1106</v>
      </c>
      <c r="L619" s="12" t="s">
        <v>1145</v>
      </c>
      <c r="M619" s="15">
        <v>289.5</v>
      </c>
      <c r="N619" s="14">
        <f t="shared" si="24"/>
        <v>147.63999999999999</v>
      </c>
      <c r="O619" s="13">
        <v>40.445697600000003</v>
      </c>
      <c r="P619" s="12"/>
    </row>
    <row r="620" spans="2:16" ht="15" customHeight="1" x14ac:dyDescent="0.25">
      <c r="B620" s="18" t="s">
        <v>359</v>
      </c>
      <c r="C620" s="25" t="s">
        <v>778</v>
      </c>
      <c r="D620" s="12" t="s">
        <v>777</v>
      </c>
      <c r="E620" s="12"/>
      <c r="F620" s="12" t="s">
        <v>514</v>
      </c>
      <c r="G620" s="16">
        <v>94</v>
      </c>
      <c r="H620" s="12" t="s">
        <v>451</v>
      </c>
      <c r="I620" s="12" t="s">
        <v>466</v>
      </c>
      <c r="J620" s="12" t="s">
        <v>404</v>
      </c>
      <c r="K620" s="12" t="s">
        <v>754</v>
      </c>
      <c r="L620" s="12" t="s">
        <v>776</v>
      </c>
      <c r="M620" s="15">
        <v>290</v>
      </c>
      <c r="N620" s="14">
        <f t="shared" si="24"/>
        <v>147.9</v>
      </c>
      <c r="O620" s="13">
        <v>24.25</v>
      </c>
      <c r="P620" s="12"/>
    </row>
    <row r="621" spans="2:16" ht="15" customHeight="1" x14ac:dyDescent="0.25">
      <c r="B621" s="18" t="s">
        <v>359</v>
      </c>
      <c r="C621" s="17" t="s">
        <v>593</v>
      </c>
      <c r="D621" s="12" t="s">
        <v>404</v>
      </c>
      <c r="E621" s="12" t="s">
        <v>580</v>
      </c>
      <c r="F621" s="12" t="s">
        <v>592</v>
      </c>
      <c r="G621" s="16">
        <v>113</v>
      </c>
      <c r="H621" s="12" t="s">
        <v>437</v>
      </c>
      <c r="I621" s="12" t="s">
        <v>466</v>
      </c>
      <c r="J621" s="12" t="s">
        <v>404</v>
      </c>
      <c r="K621" s="12" t="s">
        <v>556</v>
      </c>
      <c r="L621" s="12" t="s">
        <v>591</v>
      </c>
      <c r="M621" s="15">
        <v>290.5</v>
      </c>
      <c r="N621" s="14">
        <f t="shared" si="24"/>
        <v>148.15</v>
      </c>
      <c r="O621" s="13">
        <v>38.146500000000003</v>
      </c>
      <c r="P621" s="12"/>
    </row>
    <row r="622" spans="2:16" ht="15" customHeight="1" x14ac:dyDescent="0.25">
      <c r="B622" s="18" t="s">
        <v>359</v>
      </c>
      <c r="C622" s="17" t="s">
        <v>3158</v>
      </c>
      <c r="D622" s="12" t="s">
        <v>770</v>
      </c>
      <c r="E622" s="12"/>
      <c r="F622" s="12" t="s">
        <v>719</v>
      </c>
      <c r="G622" s="16">
        <v>94</v>
      </c>
      <c r="H622" s="12" t="s">
        <v>451</v>
      </c>
      <c r="I622" s="12" t="s">
        <v>466</v>
      </c>
      <c r="J622" s="12" t="s">
        <v>404</v>
      </c>
      <c r="K622" s="12" t="s">
        <v>2946</v>
      </c>
      <c r="L622" s="12" t="s">
        <v>3157</v>
      </c>
      <c r="M622" s="15">
        <v>291</v>
      </c>
      <c r="N622" s="14">
        <f t="shared" si="24"/>
        <v>148.41</v>
      </c>
      <c r="O622" s="13">
        <v>21.693490320000002</v>
      </c>
      <c r="P622" s="12"/>
    </row>
    <row r="623" spans="2:16" ht="15" customHeight="1" x14ac:dyDescent="0.25">
      <c r="B623" s="18" t="s">
        <v>359</v>
      </c>
      <c r="C623" s="17" t="s">
        <v>3125</v>
      </c>
      <c r="D623" s="12" t="s">
        <v>770</v>
      </c>
      <c r="E623" s="12"/>
      <c r="F623" s="12" t="s">
        <v>719</v>
      </c>
      <c r="G623" s="16">
        <v>97</v>
      </c>
      <c r="H623" s="12" t="s">
        <v>451</v>
      </c>
      <c r="I623" s="12" t="s">
        <v>557</v>
      </c>
      <c r="J623" s="12" t="s">
        <v>404</v>
      </c>
      <c r="K623" s="12" t="s">
        <v>2946</v>
      </c>
      <c r="L623" s="12" t="s">
        <v>3124</v>
      </c>
      <c r="M623" s="15">
        <v>291</v>
      </c>
      <c r="N623" s="14">
        <f t="shared" si="24"/>
        <v>148.41</v>
      </c>
      <c r="O623" s="13">
        <v>22.982401110720001</v>
      </c>
      <c r="P623" s="12"/>
    </row>
    <row r="624" spans="2:16" ht="15" customHeight="1" x14ac:dyDescent="0.25">
      <c r="B624" s="18" t="s">
        <v>359</v>
      </c>
      <c r="C624" s="17" t="s">
        <v>695</v>
      </c>
      <c r="D624" s="12" t="s">
        <v>404</v>
      </c>
      <c r="E624" s="12"/>
      <c r="F624" s="12" t="s">
        <v>694</v>
      </c>
      <c r="G624" s="16">
        <v>97</v>
      </c>
      <c r="H624" s="12" t="s">
        <v>537</v>
      </c>
      <c r="I624" s="12" t="s">
        <v>557</v>
      </c>
      <c r="J624" s="12" t="s">
        <v>404</v>
      </c>
      <c r="K624" s="12" t="s">
        <v>670</v>
      </c>
      <c r="L624" s="12" t="s">
        <v>693</v>
      </c>
      <c r="M624" s="15">
        <v>291</v>
      </c>
      <c r="N624" s="14">
        <f t="shared" si="24"/>
        <v>148.41</v>
      </c>
      <c r="O624" s="13">
        <v>24.911980000000003</v>
      </c>
      <c r="P624" s="12"/>
    </row>
    <row r="625" spans="2:16" ht="15" customHeight="1" x14ac:dyDescent="0.25">
      <c r="B625" s="18" t="s">
        <v>359</v>
      </c>
      <c r="C625" s="17" t="s">
        <v>3129</v>
      </c>
      <c r="D625" s="12" t="s">
        <v>770</v>
      </c>
      <c r="E625" s="12"/>
      <c r="F625" s="12" t="s">
        <v>686</v>
      </c>
      <c r="G625" s="16">
        <v>91</v>
      </c>
      <c r="H625" s="12" t="s">
        <v>451</v>
      </c>
      <c r="I625" s="12" t="s">
        <v>466</v>
      </c>
      <c r="J625" s="12" t="s">
        <v>404</v>
      </c>
      <c r="K625" s="12" t="s">
        <v>2946</v>
      </c>
      <c r="L625" s="12" t="s">
        <v>3128</v>
      </c>
      <c r="M625" s="15">
        <v>291.5</v>
      </c>
      <c r="N625" s="14">
        <f t="shared" si="24"/>
        <v>148.66</v>
      </c>
      <c r="O625" s="13">
        <v>20.669134289280002</v>
      </c>
      <c r="P625" s="12"/>
    </row>
    <row r="626" spans="2:16" ht="15" customHeight="1" x14ac:dyDescent="0.25">
      <c r="B626" s="18" t="s">
        <v>359</v>
      </c>
      <c r="C626" s="17" t="s">
        <v>2965</v>
      </c>
      <c r="D626" s="12" t="s">
        <v>777</v>
      </c>
      <c r="E626" s="12"/>
      <c r="F626" s="12" t="s">
        <v>686</v>
      </c>
      <c r="G626" s="16">
        <v>91</v>
      </c>
      <c r="H626" s="12" t="s">
        <v>451</v>
      </c>
      <c r="I626" s="12" t="s">
        <v>466</v>
      </c>
      <c r="J626" s="12" t="s">
        <v>404</v>
      </c>
      <c r="K626" s="12" t="s">
        <v>2946</v>
      </c>
      <c r="L626" s="12" t="s">
        <v>2964</v>
      </c>
      <c r="M626" s="15">
        <v>291.5</v>
      </c>
      <c r="N626" s="14">
        <f t="shared" si="24"/>
        <v>148.66</v>
      </c>
      <c r="O626" s="13">
        <v>21.98</v>
      </c>
      <c r="P626" s="12"/>
    </row>
    <row r="627" spans="2:16" ht="15" customHeight="1" x14ac:dyDescent="0.25">
      <c r="B627" s="18" t="s">
        <v>359</v>
      </c>
      <c r="C627" s="17" t="s">
        <v>2183</v>
      </c>
      <c r="D627" s="12" t="s">
        <v>404</v>
      </c>
      <c r="E627" s="12"/>
      <c r="F627" s="12" t="s">
        <v>1153</v>
      </c>
      <c r="G627" s="16">
        <v>109</v>
      </c>
      <c r="H627" s="12" t="s">
        <v>451</v>
      </c>
      <c r="I627" s="12" t="s">
        <v>466</v>
      </c>
      <c r="J627" s="12" t="s">
        <v>404</v>
      </c>
      <c r="K627" s="12" t="s">
        <v>2168</v>
      </c>
      <c r="L627" s="12" t="s">
        <v>2182</v>
      </c>
      <c r="M627" s="15">
        <v>291.5</v>
      </c>
      <c r="N627" s="14">
        <f t="shared" si="24"/>
        <v>148.66</v>
      </c>
      <c r="O627" s="13">
        <v>37.19</v>
      </c>
      <c r="P627" s="12"/>
    </row>
    <row r="628" spans="2:16" ht="15" customHeight="1" x14ac:dyDescent="0.25">
      <c r="B628" s="18" t="s">
        <v>359</v>
      </c>
      <c r="C628" s="17" t="s">
        <v>889</v>
      </c>
      <c r="D628" s="12" t="s">
        <v>777</v>
      </c>
      <c r="E628" s="12"/>
      <c r="F628" s="12" t="s">
        <v>686</v>
      </c>
      <c r="G628" s="16">
        <v>91</v>
      </c>
      <c r="H628" s="12" t="s">
        <v>451</v>
      </c>
      <c r="I628" s="12" t="s">
        <v>466</v>
      </c>
      <c r="J628" s="12" t="s">
        <v>404</v>
      </c>
      <c r="K628" s="12" t="s">
        <v>754</v>
      </c>
      <c r="L628" s="12" t="s">
        <v>888</v>
      </c>
      <c r="M628" s="15">
        <v>291.5</v>
      </c>
      <c r="N628" s="14">
        <f t="shared" si="24"/>
        <v>148.66</v>
      </c>
      <c r="O628" s="13">
        <v>20.7</v>
      </c>
      <c r="P628" s="12"/>
    </row>
    <row r="629" spans="2:16" ht="15" customHeight="1" x14ac:dyDescent="0.25">
      <c r="B629" s="18" t="s">
        <v>359</v>
      </c>
      <c r="C629" s="17" t="s">
        <v>2929</v>
      </c>
      <c r="D629" s="12" t="s">
        <v>409</v>
      </c>
      <c r="E629" s="12"/>
      <c r="F629" s="12" t="s">
        <v>487</v>
      </c>
      <c r="G629" s="16">
        <v>99</v>
      </c>
      <c r="H629" s="12" t="s">
        <v>756</v>
      </c>
      <c r="I629" s="12" t="s">
        <v>466</v>
      </c>
      <c r="J629" s="12" t="s">
        <v>404</v>
      </c>
      <c r="K629" s="12" t="s">
        <v>2902</v>
      </c>
      <c r="L629" s="12" t="s">
        <v>2928</v>
      </c>
      <c r="M629" s="15">
        <v>292</v>
      </c>
      <c r="N629" s="14">
        <f t="shared" si="24"/>
        <v>148.91999999999999</v>
      </c>
      <c r="O629" s="13">
        <v>23.568654458880001</v>
      </c>
      <c r="P629" s="12"/>
    </row>
    <row r="630" spans="2:16" ht="15" customHeight="1" x14ac:dyDescent="0.25">
      <c r="B630" s="18" t="s">
        <v>359</v>
      </c>
      <c r="C630" s="17" t="s">
        <v>2224</v>
      </c>
      <c r="D630" s="12" t="s">
        <v>404</v>
      </c>
      <c r="E630" s="12" t="s">
        <v>580</v>
      </c>
      <c r="F630" s="12" t="s">
        <v>1183</v>
      </c>
      <c r="G630" s="16">
        <v>112</v>
      </c>
      <c r="H630" s="12" t="s">
        <v>437</v>
      </c>
      <c r="I630" s="12" t="s">
        <v>466</v>
      </c>
      <c r="J630" s="12" t="s">
        <v>404</v>
      </c>
      <c r="K630" s="12" t="s">
        <v>2168</v>
      </c>
      <c r="L630" s="12" t="s">
        <v>2223</v>
      </c>
      <c r="M630" s="15">
        <v>292</v>
      </c>
      <c r="N630" s="14">
        <f t="shared" si="24"/>
        <v>148.91999999999999</v>
      </c>
      <c r="O630" s="13">
        <v>38.159999999999997</v>
      </c>
      <c r="P630" s="12"/>
    </row>
    <row r="631" spans="2:16" ht="15" customHeight="1" x14ac:dyDescent="0.25">
      <c r="B631" s="18" t="s">
        <v>359</v>
      </c>
      <c r="C631" s="17" t="s">
        <v>854</v>
      </c>
      <c r="D631" s="12" t="s">
        <v>770</v>
      </c>
      <c r="E631" s="12"/>
      <c r="F631" s="12" t="s">
        <v>853</v>
      </c>
      <c r="G631" s="16">
        <v>92</v>
      </c>
      <c r="H631" s="12" t="s">
        <v>451</v>
      </c>
      <c r="I631" s="12" t="s">
        <v>557</v>
      </c>
      <c r="J631" s="12" t="s">
        <v>404</v>
      </c>
      <c r="K631" s="12" t="s">
        <v>754</v>
      </c>
      <c r="L631" s="12" t="s">
        <v>852</v>
      </c>
      <c r="M631" s="15">
        <v>292.5</v>
      </c>
      <c r="N631" s="14">
        <f t="shared" si="24"/>
        <v>149.16999999999999</v>
      </c>
      <c r="O631" s="13">
        <v>24.250600000000002</v>
      </c>
      <c r="P631" s="12"/>
    </row>
    <row r="632" spans="2:16" ht="15" customHeight="1" x14ac:dyDescent="0.25">
      <c r="B632" s="18" t="s">
        <v>359</v>
      </c>
      <c r="C632" s="17" t="s">
        <v>1774</v>
      </c>
      <c r="D632" s="12" t="s">
        <v>404</v>
      </c>
      <c r="E632" s="12"/>
      <c r="F632" s="12" t="s">
        <v>1773</v>
      </c>
      <c r="G632" s="16">
        <v>94</v>
      </c>
      <c r="H632" s="12" t="s">
        <v>756</v>
      </c>
      <c r="I632" s="12" t="s">
        <v>466</v>
      </c>
      <c r="J632" s="12" t="s">
        <v>404</v>
      </c>
      <c r="K632" s="12" t="s">
        <v>1647</v>
      </c>
      <c r="L632" s="12" t="s">
        <v>1772</v>
      </c>
      <c r="M632" s="15">
        <v>293</v>
      </c>
      <c r="N632" s="14">
        <f t="shared" si="24"/>
        <v>149.43</v>
      </c>
      <c r="O632" s="13">
        <v>22.899542400000001</v>
      </c>
      <c r="P632" s="12"/>
    </row>
    <row r="633" spans="2:16" ht="15" customHeight="1" x14ac:dyDescent="0.25">
      <c r="B633" s="18" t="s">
        <v>359</v>
      </c>
      <c r="C633" s="17" t="s">
        <v>869</v>
      </c>
      <c r="D633" s="12" t="s">
        <v>829</v>
      </c>
      <c r="E633" s="12"/>
      <c r="F633" s="12" t="s">
        <v>706</v>
      </c>
      <c r="G633" s="16">
        <v>91</v>
      </c>
      <c r="H633" s="12" t="s">
        <v>537</v>
      </c>
      <c r="I633" s="12" t="s">
        <v>466</v>
      </c>
      <c r="J633" s="12" t="s">
        <v>404</v>
      </c>
      <c r="K633" s="12" t="s">
        <v>754</v>
      </c>
      <c r="L633" s="12" t="s">
        <v>868</v>
      </c>
      <c r="M633" s="15">
        <v>293</v>
      </c>
      <c r="N633" s="14">
        <f t="shared" si="24"/>
        <v>149.43</v>
      </c>
      <c r="O633" s="13">
        <v>21.1</v>
      </c>
      <c r="P633" s="12"/>
    </row>
    <row r="634" spans="2:16" ht="15" customHeight="1" x14ac:dyDescent="0.25">
      <c r="B634" s="22" t="s">
        <v>359</v>
      </c>
      <c r="C634" s="21" t="s">
        <v>773</v>
      </c>
      <c r="D634" s="19" t="s">
        <v>770</v>
      </c>
      <c r="E634" s="19"/>
      <c r="F634" s="19" t="s">
        <v>484</v>
      </c>
      <c r="G634" s="19">
        <v>100</v>
      </c>
      <c r="H634" s="19" t="s">
        <v>451</v>
      </c>
      <c r="I634" s="19" t="s">
        <v>466</v>
      </c>
      <c r="J634" s="19" t="s">
        <v>404</v>
      </c>
      <c r="K634" s="19" t="s">
        <v>754</v>
      </c>
      <c r="L634" s="19" t="s">
        <v>772</v>
      </c>
      <c r="M634" s="15">
        <v>293.5</v>
      </c>
      <c r="N634" s="14">
        <f t="shared" si="24"/>
        <v>149.68</v>
      </c>
      <c r="O634" s="13">
        <v>24.74</v>
      </c>
      <c r="P634" s="19"/>
    </row>
    <row r="635" spans="2:16" ht="15" customHeight="1" x14ac:dyDescent="0.25">
      <c r="B635" s="18" t="s">
        <v>359</v>
      </c>
      <c r="C635" s="17" t="s">
        <v>1771</v>
      </c>
      <c r="D635" s="12" t="s">
        <v>404</v>
      </c>
      <c r="E635" s="12"/>
      <c r="F635" s="12" t="s">
        <v>1544</v>
      </c>
      <c r="G635" s="16">
        <v>98</v>
      </c>
      <c r="H635" s="12" t="s">
        <v>756</v>
      </c>
      <c r="I635" s="12" t="s">
        <v>466</v>
      </c>
      <c r="J635" s="12" t="s">
        <v>404</v>
      </c>
      <c r="K635" s="12" t="s">
        <v>1647</v>
      </c>
      <c r="L635" s="12" t="s">
        <v>1770</v>
      </c>
      <c r="M635" s="15">
        <v>294</v>
      </c>
      <c r="N635" s="14">
        <f t="shared" si="24"/>
        <v>149.94</v>
      </c>
      <c r="O635" s="13">
        <v>23.896555199999998</v>
      </c>
      <c r="P635" s="12"/>
    </row>
    <row r="636" spans="2:16" ht="15" customHeight="1" x14ac:dyDescent="0.25">
      <c r="B636" s="18" t="s">
        <v>359</v>
      </c>
      <c r="C636" s="17" t="s">
        <v>692</v>
      </c>
      <c r="D636" s="12" t="s">
        <v>404</v>
      </c>
      <c r="E636" s="12"/>
      <c r="F636" s="12" t="s">
        <v>691</v>
      </c>
      <c r="G636" s="16">
        <v>97</v>
      </c>
      <c r="H636" s="12" t="s">
        <v>537</v>
      </c>
      <c r="I636" s="12" t="s">
        <v>466</v>
      </c>
      <c r="J636" s="12" t="s">
        <v>404</v>
      </c>
      <c r="K636" s="12" t="s">
        <v>670</v>
      </c>
      <c r="L636" s="12" t="s">
        <v>690</v>
      </c>
      <c r="M636" s="15">
        <v>294.5</v>
      </c>
      <c r="N636" s="14">
        <f t="shared" si="24"/>
        <v>150.19</v>
      </c>
      <c r="O636" s="13">
        <v>25.128030800000001</v>
      </c>
      <c r="P636" s="12"/>
    </row>
    <row r="637" spans="2:16" ht="15" customHeight="1" x14ac:dyDescent="0.25">
      <c r="B637" s="18" t="s">
        <v>359</v>
      </c>
      <c r="C637" s="17" t="s">
        <v>3190</v>
      </c>
      <c r="D637" s="12" t="s">
        <v>409</v>
      </c>
      <c r="E637" s="12"/>
      <c r="F637" s="12" t="s">
        <v>719</v>
      </c>
      <c r="G637" s="16">
        <v>94</v>
      </c>
      <c r="H637" s="12" t="s">
        <v>451</v>
      </c>
      <c r="I637" s="12" t="s">
        <v>466</v>
      </c>
      <c r="J637" s="12" t="s">
        <v>404</v>
      </c>
      <c r="K637" s="12" t="s">
        <v>2946</v>
      </c>
      <c r="L637" s="12" t="s">
        <v>3189</v>
      </c>
      <c r="M637" s="15">
        <v>295</v>
      </c>
      <c r="N637" s="14">
        <f t="shared" si="24"/>
        <v>150.44999999999999</v>
      </c>
      <c r="O637" s="13">
        <v>21.202476685440004</v>
      </c>
      <c r="P637" s="12"/>
    </row>
    <row r="638" spans="2:16" ht="15" customHeight="1" x14ac:dyDescent="0.25">
      <c r="B638" s="18" t="s">
        <v>359</v>
      </c>
      <c r="C638" s="17" t="s">
        <v>2051</v>
      </c>
      <c r="D638" s="33" t="s">
        <v>444</v>
      </c>
      <c r="E638" s="33"/>
      <c r="F638" s="17" t="s">
        <v>2050</v>
      </c>
      <c r="G638" s="33">
        <v>122</v>
      </c>
      <c r="H638" s="33" t="s">
        <v>2028</v>
      </c>
      <c r="I638" s="33" t="s">
        <v>466</v>
      </c>
      <c r="J638" s="33" t="s">
        <v>404</v>
      </c>
      <c r="K638" s="33" t="s">
        <v>2027</v>
      </c>
      <c r="L638" s="17" t="s">
        <v>2049</v>
      </c>
      <c r="M638" s="44">
        <v>302</v>
      </c>
      <c r="N638" s="43">
        <v>150.69</v>
      </c>
      <c r="O638" s="34">
        <v>20.350000000000001</v>
      </c>
      <c r="P638" s="33"/>
    </row>
    <row r="639" spans="2:16" ht="15" customHeight="1" x14ac:dyDescent="0.25">
      <c r="B639" s="18" t="s">
        <v>359</v>
      </c>
      <c r="C639" s="17" t="s">
        <v>3081</v>
      </c>
      <c r="D639" s="12" t="s">
        <v>409</v>
      </c>
      <c r="E639" s="12"/>
      <c r="F639" s="12" t="s">
        <v>853</v>
      </c>
      <c r="G639" s="16">
        <v>92</v>
      </c>
      <c r="H639" s="12" t="s">
        <v>451</v>
      </c>
      <c r="I639" s="12" t="s">
        <v>557</v>
      </c>
      <c r="J639" s="12" t="s">
        <v>404</v>
      </c>
      <c r="K639" s="12" t="s">
        <v>2946</v>
      </c>
      <c r="L639" s="12" t="s">
        <v>3080</v>
      </c>
      <c r="M639" s="15">
        <v>295.5</v>
      </c>
      <c r="N639" s="14">
        <f t="shared" ref="N639:N657" si="25">M639-ROUND(M639*$N$7,2)</f>
        <v>150.69999999999999</v>
      </c>
      <c r="O639" s="13">
        <v>21.1643808</v>
      </c>
      <c r="P639" s="12"/>
    </row>
    <row r="640" spans="2:16" ht="15" customHeight="1" x14ac:dyDescent="0.25">
      <c r="B640" s="18" t="s">
        <v>359</v>
      </c>
      <c r="C640" s="17" t="s">
        <v>1766</v>
      </c>
      <c r="D640" s="12" t="s">
        <v>404</v>
      </c>
      <c r="E640" s="12"/>
      <c r="F640" s="12" t="s">
        <v>1541</v>
      </c>
      <c r="G640" s="16">
        <v>89</v>
      </c>
      <c r="H640" s="12" t="s">
        <v>1648</v>
      </c>
      <c r="I640" s="12" t="s">
        <v>557</v>
      </c>
      <c r="J640" s="12" t="s">
        <v>404</v>
      </c>
      <c r="K640" s="12" t="s">
        <v>1647</v>
      </c>
      <c r="L640" s="12" t="s">
        <v>1765</v>
      </c>
      <c r="M640" s="15">
        <v>295.5</v>
      </c>
      <c r="N640" s="14">
        <f t="shared" si="25"/>
        <v>150.69999999999999</v>
      </c>
      <c r="O640" s="13">
        <v>22.594723199999997</v>
      </c>
      <c r="P640" s="12"/>
    </row>
    <row r="641" spans="2:16" ht="15" customHeight="1" x14ac:dyDescent="0.25">
      <c r="B641" s="18" t="s">
        <v>953</v>
      </c>
      <c r="C641" s="17" t="s">
        <v>1099</v>
      </c>
      <c r="D641" s="12" t="s">
        <v>404</v>
      </c>
      <c r="E641" s="12"/>
      <c r="F641" s="12" t="s">
        <v>558</v>
      </c>
      <c r="G641" s="16">
        <v>111</v>
      </c>
      <c r="H641" s="12" t="s">
        <v>537</v>
      </c>
      <c r="I641" s="12" t="s">
        <v>557</v>
      </c>
      <c r="J641" s="12" t="s">
        <v>404</v>
      </c>
      <c r="K641" s="12" t="s">
        <v>1060</v>
      </c>
      <c r="L641" s="12" t="s">
        <v>1098</v>
      </c>
      <c r="M641" s="15">
        <v>295.5</v>
      </c>
      <c r="N641" s="14">
        <f t="shared" si="25"/>
        <v>150.69999999999999</v>
      </c>
      <c r="O641" s="13">
        <v>35.270000000000003</v>
      </c>
      <c r="P641" s="12"/>
    </row>
    <row r="642" spans="2:16" ht="15" customHeight="1" x14ac:dyDescent="0.25">
      <c r="B642" s="18" t="s">
        <v>359</v>
      </c>
      <c r="C642" s="25" t="s">
        <v>3504</v>
      </c>
      <c r="D642" s="19" t="s">
        <v>2111</v>
      </c>
      <c r="E642" s="19"/>
      <c r="F642" s="19" t="s">
        <v>558</v>
      </c>
      <c r="G642" s="19">
        <v>111</v>
      </c>
      <c r="H642" s="19" t="s">
        <v>537</v>
      </c>
      <c r="I642" s="19" t="s">
        <v>557</v>
      </c>
      <c r="J642" s="19" t="s">
        <v>404</v>
      </c>
      <c r="K642" s="12" t="s">
        <v>3479</v>
      </c>
      <c r="L642" s="12" t="s">
        <v>3503</v>
      </c>
      <c r="M642" s="15">
        <v>296</v>
      </c>
      <c r="N642" s="14">
        <f t="shared" si="25"/>
        <v>150.96</v>
      </c>
      <c r="O642" s="13">
        <v>34.39</v>
      </c>
      <c r="P642" s="19"/>
    </row>
    <row r="643" spans="2:16" ht="15" customHeight="1" x14ac:dyDescent="0.25">
      <c r="B643" s="18" t="s">
        <v>359</v>
      </c>
      <c r="C643" s="17" t="s">
        <v>1815</v>
      </c>
      <c r="D643" s="12" t="s">
        <v>404</v>
      </c>
      <c r="E643" s="12"/>
      <c r="F643" s="12" t="s">
        <v>694</v>
      </c>
      <c r="G643" s="16">
        <v>97</v>
      </c>
      <c r="H643" s="12" t="s">
        <v>1648</v>
      </c>
      <c r="I643" s="12" t="s">
        <v>557</v>
      </c>
      <c r="J643" s="12" t="s">
        <v>404</v>
      </c>
      <c r="K643" s="12" t="s">
        <v>1647</v>
      </c>
      <c r="L643" s="12" t="s">
        <v>1814</v>
      </c>
      <c r="M643" s="15">
        <v>296</v>
      </c>
      <c r="N643" s="14">
        <f t="shared" si="25"/>
        <v>150.96</v>
      </c>
      <c r="O643" s="13">
        <v>21.1108464</v>
      </c>
      <c r="P643" s="12"/>
    </row>
    <row r="644" spans="2:16" ht="15" customHeight="1" x14ac:dyDescent="0.25">
      <c r="B644" s="18" t="s">
        <v>953</v>
      </c>
      <c r="C644" s="17" t="s">
        <v>1353</v>
      </c>
      <c r="D644" s="28" t="s">
        <v>404</v>
      </c>
      <c r="E644" s="12" t="s">
        <v>580</v>
      </c>
      <c r="F644" s="12" t="s">
        <v>665</v>
      </c>
      <c r="G644" s="16" t="s">
        <v>634</v>
      </c>
      <c r="H644" s="12" t="s">
        <v>412</v>
      </c>
      <c r="I644" s="12" t="s">
        <v>405</v>
      </c>
      <c r="J644" s="12" t="s">
        <v>404</v>
      </c>
      <c r="K644" s="12" t="s">
        <v>1308</v>
      </c>
      <c r="L644" s="12" t="s">
        <v>1352</v>
      </c>
      <c r="M644" s="15">
        <v>296</v>
      </c>
      <c r="N644" s="14">
        <f t="shared" si="25"/>
        <v>150.96</v>
      </c>
      <c r="O644" s="13">
        <v>50.265404400000008</v>
      </c>
      <c r="P644" s="12"/>
    </row>
    <row r="645" spans="2:16" ht="15" customHeight="1" x14ac:dyDescent="0.25">
      <c r="B645" s="18" t="s">
        <v>359</v>
      </c>
      <c r="C645" s="17" t="s">
        <v>605</v>
      </c>
      <c r="D645" s="12" t="s">
        <v>404</v>
      </c>
      <c r="E645" s="12" t="s">
        <v>580</v>
      </c>
      <c r="F645" s="12" t="s">
        <v>604</v>
      </c>
      <c r="G645" s="16">
        <v>110</v>
      </c>
      <c r="H645" s="12" t="s">
        <v>569</v>
      </c>
      <c r="I645" s="12" t="s">
        <v>466</v>
      </c>
      <c r="J645" s="12" t="s">
        <v>404</v>
      </c>
      <c r="K645" s="12" t="s">
        <v>556</v>
      </c>
      <c r="L645" s="12" t="s">
        <v>603</v>
      </c>
      <c r="M645" s="15">
        <v>296</v>
      </c>
      <c r="N645" s="14">
        <f t="shared" si="25"/>
        <v>150.96</v>
      </c>
      <c r="O645" s="13">
        <v>38.587499999999999</v>
      </c>
      <c r="P645" s="12"/>
    </row>
    <row r="646" spans="2:16" ht="15" customHeight="1" x14ac:dyDescent="0.25">
      <c r="B646" s="18" t="s">
        <v>953</v>
      </c>
      <c r="C646" s="17" t="s">
        <v>1379</v>
      </c>
      <c r="D646" s="28" t="s">
        <v>404</v>
      </c>
      <c r="E646" s="12" t="s">
        <v>580</v>
      </c>
      <c r="F646" s="12" t="s">
        <v>659</v>
      </c>
      <c r="G646" s="16" t="s">
        <v>658</v>
      </c>
      <c r="H646" s="12" t="s">
        <v>412</v>
      </c>
      <c r="I646" s="12" t="s">
        <v>405</v>
      </c>
      <c r="J646" s="12" t="s">
        <v>404</v>
      </c>
      <c r="K646" s="12" t="s">
        <v>1308</v>
      </c>
      <c r="L646" s="12" t="s">
        <v>1378</v>
      </c>
      <c r="M646" s="15">
        <v>296.5</v>
      </c>
      <c r="N646" s="14">
        <f t="shared" si="25"/>
        <v>151.21</v>
      </c>
      <c r="O646" s="13">
        <v>45.069548913600009</v>
      </c>
      <c r="P646" s="12"/>
    </row>
    <row r="647" spans="2:16" ht="15" customHeight="1" x14ac:dyDescent="0.25">
      <c r="B647" s="18" t="s">
        <v>953</v>
      </c>
      <c r="C647" s="17" t="s">
        <v>3240</v>
      </c>
      <c r="D647" s="12" t="s">
        <v>415</v>
      </c>
      <c r="E647" s="12"/>
      <c r="F647" s="12" t="s">
        <v>659</v>
      </c>
      <c r="G647" s="16" t="s">
        <v>658</v>
      </c>
      <c r="H647" s="12" t="s">
        <v>422</v>
      </c>
      <c r="I647" s="12" t="s">
        <v>405</v>
      </c>
      <c r="J647" s="12" t="s">
        <v>404</v>
      </c>
      <c r="K647" s="12" t="s">
        <v>3237</v>
      </c>
      <c r="L647" s="12" t="s">
        <v>3239</v>
      </c>
      <c r="M647" s="15">
        <v>297</v>
      </c>
      <c r="N647" s="14">
        <f t="shared" si="25"/>
        <v>151.47</v>
      </c>
      <c r="O647" s="13">
        <v>48.5</v>
      </c>
      <c r="P647" s="12"/>
    </row>
    <row r="648" spans="2:16" ht="15" customHeight="1" x14ac:dyDescent="0.25">
      <c r="B648" s="22" t="s">
        <v>359</v>
      </c>
      <c r="C648" s="25" t="s">
        <v>2272</v>
      </c>
      <c r="D648" s="19" t="s">
        <v>777</v>
      </c>
      <c r="E648" s="19"/>
      <c r="F648" s="19" t="s">
        <v>473</v>
      </c>
      <c r="G648" s="19">
        <v>103</v>
      </c>
      <c r="H648" s="19" t="s">
        <v>451</v>
      </c>
      <c r="I648" s="19" t="s">
        <v>466</v>
      </c>
      <c r="J648" s="19" t="s">
        <v>404</v>
      </c>
      <c r="K648" s="19" t="s">
        <v>2258</v>
      </c>
      <c r="L648" s="19" t="s">
        <v>2271</v>
      </c>
      <c r="M648" s="20">
        <v>297</v>
      </c>
      <c r="N648" s="14">
        <f t="shared" si="25"/>
        <v>151.47</v>
      </c>
      <c r="O648" s="13">
        <v>29.05</v>
      </c>
      <c r="P648" s="19"/>
    </row>
    <row r="649" spans="2:16" ht="15" customHeight="1" x14ac:dyDescent="0.25">
      <c r="B649" s="18" t="s">
        <v>359</v>
      </c>
      <c r="C649" s="17" t="s">
        <v>1953</v>
      </c>
      <c r="D649" s="12" t="s">
        <v>404</v>
      </c>
      <c r="E649" s="12"/>
      <c r="F649" s="12" t="s">
        <v>484</v>
      </c>
      <c r="G649" s="16">
        <v>100</v>
      </c>
      <c r="H649" s="12" t="s">
        <v>756</v>
      </c>
      <c r="I649" s="12" t="s">
        <v>466</v>
      </c>
      <c r="J649" s="12" t="s">
        <v>404</v>
      </c>
      <c r="K649" s="12" t="s">
        <v>1821</v>
      </c>
      <c r="L649" s="12" t="s">
        <v>1952</v>
      </c>
      <c r="M649" s="15">
        <v>297</v>
      </c>
      <c r="N649" s="14">
        <f t="shared" si="25"/>
        <v>151.47</v>
      </c>
      <c r="O649" s="13">
        <v>26</v>
      </c>
      <c r="P649" s="12"/>
    </row>
    <row r="650" spans="2:16" ht="15" customHeight="1" x14ac:dyDescent="0.25">
      <c r="B650" s="18" t="s">
        <v>359</v>
      </c>
      <c r="C650" s="17" t="s">
        <v>3142</v>
      </c>
      <c r="D650" s="12" t="s">
        <v>829</v>
      </c>
      <c r="E650" s="12"/>
      <c r="F650" s="12" t="s">
        <v>514</v>
      </c>
      <c r="G650" s="16">
        <v>94</v>
      </c>
      <c r="H650" s="12" t="s">
        <v>537</v>
      </c>
      <c r="I650" s="12" t="s">
        <v>466</v>
      </c>
      <c r="J650" s="12" t="s">
        <v>826</v>
      </c>
      <c r="K650" s="12" t="s">
        <v>2946</v>
      </c>
      <c r="L650" s="12" t="s">
        <v>3141</v>
      </c>
      <c r="M650" s="15">
        <v>297.5</v>
      </c>
      <c r="N650" s="14">
        <f t="shared" si="25"/>
        <v>151.72</v>
      </c>
      <c r="O650" s="13">
        <v>29.08</v>
      </c>
      <c r="P650" s="12"/>
    </row>
    <row r="651" spans="2:16" ht="15" customHeight="1" x14ac:dyDescent="0.25">
      <c r="B651" s="18" t="s">
        <v>359</v>
      </c>
      <c r="C651" s="17" t="s">
        <v>2181</v>
      </c>
      <c r="D651" s="12" t="s">
        <v>404</v>
      </c>
      <c r="E651" s="12"/>
      <c r="F651" s="12" t="s">
        <v>1148</v>
      </c>
      <c r="G651" s="16">
        <v>103</v>
      </c>
      <c r="H651" s="12" t="s">
        <v>569</v>
      </c>
      <c r="I651" s="12" t="s">
        <v>466</v>
      </c>
      <c r="J651" s="12" t="s">
        <v>404</v>
      </c>
      <c r="K651" s="12" t="s">
        <v>2168</v>
      </c>
      <c r="L651" s="12" t="s">
        <v>2180</v>
      </c>
      <c r="M651" s="15">
        <v>297.5</v>
      </c>
      <c r="N651" s="14">
        <f t="shared" si="25"/>
        <v>151.72</v>
      </c>
      <c r="O651" s="13">
        <v>33.479999999999997</v>
      </c>
      <c r="P651" s="12"/>
    </row>
    <row r="652" spans="2:16" ht="15" customHeight="1" x14ac:dyDescent="0.25">
      <c r="B652" s="18" t="s">
        <v>359</v>
      </c>
      <c r="C652" s="17" t="s">
        <v>2173</v>
      </c>
      <c r="D652" s="12" t="s">
        <v>404</v>
      </c>
      <c r="E652" s="12"/>
      <c r="F652" s="12" t="s">
        <v>1107</v>
      </c>
      <c r="G652" s="16">
        <v>107</v>
      </c>
      <c r="H652" s="12" t="s">
        <v>451</v>
      </c>
      <c r="I652" s="12" t="s">
        <v>466</v>
      </c>
      <c r="J652" s="12" t="s">
        <v>404</v>
      </c>
      <c r="K652" s="12" t="s">
        <v>2168</v>
      </c>
      <c r="L652" s="12" t="s">
        <v>2172</v>
      </c>
      <c r="M652" s="15">
        <v>297.5</v>
      </c>
      <c r="N652" s="14">
        <f t="shared" si="25"/>
        <v>151.72</v>
      </c>
      <c r="O652" s="13">
        <v>35.270000000000003</v>
      </c>
      <c r="P652" s="12"/>
    </row>
    <row r="653" spans="2:16" ht="15" customHeight="1" x14ac:dyDescent="0.25">
      <c r="B653" s="18" t="s">
        <v>359</v>
      </c>
      <c r="C653" s="17" t="s">
        <v>2108</v>
      </c>
      <c r="D653" s="12" t="s">
        <v>780</v>
      </c>
      <c r="E653" s="12"/>
      <c r="F653" s="12" t="s">
        <v>1107</v>
      </c>
      <c r="G653" s="16">
        <v>107</v>
      </c>
      <c r="H653" s="12" t="s">
        <v>451</v>
      </c>
      <c r="I653" s="12" t="s">
        <v>466</v>
      </c>
      <c r="J653" s="12" t="s">
        <v>404</v>
      </c>
      <c r="K653" s="12" t="s">
        <v>2107</v>
      </c>
      <c r="L653" s="12" t="s">
        <v>2106</v>
      </c>
      <c r="M653" s="15">
        <v>297.5</v>
      </c>
      <c r="N653" s="14">
        <f t="shared" si="25"/>
        <v>151.72</v>
      </c>
      <c r="O653" s="13">
        <v>35.4</v>
      </c>
      <c r="P653" s="12"/>
    </row>
    <row r="654" spans="2:16" ht="15" customHeight="1" x14ac:dyDescent="0.25">
      <c r="B654" s="18" t="s">
        <v>359</v>
      </c>
      <c r="C654" s="17" t="s">
        <v>3013</v>
      </c>
      <c r="D654" s="12" t="s">
        <v>1263</v>
      </c>
      <c r="E654" s="12"/>
      <c r="F654" s="12" t="s">
        <v>716</v>
      </c>
      <c r="G654" s="16">
        <v>94</v>
      </c>
      <c r="H654" s="12" t="s">
        <v>451</v>
      </c>
      <c r="I654" s="12" t="s">
        <v>466</v>
      </c>
      <c r="J654" s="12" t="s">
        <v>404</v>
      </c>
      <c r="K654" s="12" t="s">
        <v>2946</v>
      </c>
      <c r="L654" s="12" t="s">
        <v>3012</v>
      </c>
      <c r="M654" s="15">
        <v>298</v>
      </c>
      <c r="N654" s="14">
        <f t="shared" si="25"/>
        <v>151.97999999999999</v>
      </c>
      <c r="O654" s="13">
        <v>22.82</v>
      </c>
      <c r="P654" s="12"/>
    </row>
    <row r="655" spans="2:16" ht="15" customHeight="1" x14ac:dyDescent="0.25">
      <c r="B655" s="18" t="s">
        <v>359</v>
      </c>
      <c r="C655" s="17" t="s">
        <v>2157</v>
      </c>
      <c r="D655" s="12" t="s">
        <v>2156</v>
      </c>
      <c r="E655" s="12"/>
      <c r="F655" s="12" t="s">
        <v>871</v>
      </c>
      <c r="G655" s="16">
        <v>98</v>
      </c>
      <c r="H655" s="12" t="s">
        <v>537</v>
      </c>
      <c r="I655" s="12" t="s">
        <v>466</v>
      </c>
      <c r="J655" s="12" t="s">
        <v>404</v>
      </c>
      <c r="K655" s="12" t="s">
        <v>2110</v>
      </c>
      <c r="L655" s="12" t="s">
        <v>2155</v>
      </c>
      <c r="M655" s="15">
        <v>298.5</v>
      </c>
      <c r="N655" s="14">
        <f t="shared" si="25"/>
        <v>152.22999999999999</v>
      </c>
      <c r="O655" s="13">
        <v>25.353164500000002</v>
      </c>
      <c r="P655" s="12"/>
    </row>
    <row r="656" spans="2:16" ht="15" customHeight="1" x14ac:dyDescent="0.25">
      <c r="B656" s="18" t="s">
        <v>359</v>
      </c>
      <c r="C656" s="17" t="s">
        <v>789</v>
      </c>
      <c r="D656" s="12" t="s">
        <v>770</v>
      </c>
      <c r="E656" s="12"/>
      <c r="F656" s="12" t="s">
        <v>706</v>
      </c>
      <c r="G656" s="16">
        <v>95</v>
      </c>
      <c r="H656" s="12" t="s">
        <v>451</v>
      </c>
      <c r="I656" s="12" t="s">
        <v>557</v>
      </c>
      <c r="J656" s="12" t="s">
        <v>404</v>
      </c>
      <c r="K656" s="12" t="s">
        <v>754</v>
      </c>
      <c r="L656" s="12" t="s">
        <v>788</v>
      </c>
      <c r="M656" s="15">
        <v>298.5</v>
      </c>
      <c r="N656" s="14">
        <f t="shared" si="25"/>
        <v>152.22999999999999</v>
      </c>
      <c r="O656" s="13">
        <v>22.05</v>
      </c>
      <c r="P656" s="12"/>
    </row>
    <row r="657" spans="2:16" ht="15" customHeight="1" x14ac:dyDescent="0.25">
      <c r="B657" s="37" t="s">
        <v>953</v>
      </c>
      <c r="C657" s="36" t="s">
        <v>1425</v>
      </c>
      <c r="D657" s="33" t="s">
        <v>404</v>
      </c>
      <c r="E657" s="33" t="s">
        <v>580</v>
      </c>
      <c r="F657" s="12" t="s">
        <v>586</v>
      </c>
      <c r="G657" s="33" t="s">
        <v>1410</v>
      </c>
      <c r="H657" s="33" t="s">
        <v>437</v>
      </c>
      <c r="I657" s="33" t="s">
        <v>466</v>
      </c>
      <c r="J657" s="33" t="s">
        <v>404</v>
      </c>
      <c r="K657" s="12" t="s">
        <v>1409</v>
      </c>
      <c r="L657" s="12" t="s">
        <v>1424</v>
      </c>
      <c r="M657" s="15">
        <v>299</v>
      </c>
      <c r="N657" s="14">
        <f t="shared" si="25"/>
        <v>152.49</v>
      </c>
      <c r="O657" s="34">
        <v>39.621837295680002</v>
      </c>
      <c r="P657" s="12"/>
    </row>
    <row r="658" spans="2:16" ht="15" customHeight="1" x14ac:dyDescent="0.25">
      <c r="B658" s="18" t="s">
        <v>359</v>
      </c>
      <c r="C658" s="17" t="s">
        <v>2081</v>
      </c>
      <c r="D658" s="33" t="s">
        <v>777</v>
      </c>
      <c r="E658" s="33"/>
      <c r="F658" s="17" t="s">
        <v>2080</v>
      </c>
      <c r="G658" s="33">
        <v>105</v>
      </c>
      <c r="H658" s="33" t="s">
        <v>2028</v>
      </c>
      <c r="I658" s="33" t="s">
        <v>466</v>
      </c>
      <c r="J658" s="33" t="s">
        <v>404</v>
      </c>
      <c r="K658" s="33" t="s">
        <v>2027</v>
      </c>
      <c r="L658" s="17" t="s">
        <v>2079</v>
      </c>
      <c r="M658" s="44">
        <v>304</v>
      </c>
      <c r="N658" s="43">
        <v>152.51</v>
      </c>
      <c r="O658" s="34">
        <v>13.03</v>
      </c>
      <c r="P658" s="33"/>
    </row>
    <row r="659" spans="2:16" ht="15" customHeight="1" x14ac:dyDescent="0.25">
      <c r="B659" s="18" t="s">
        <v>359</v>
      </c>
      <c r="C659" s="17" t="s">
        <v>1825</v>
      </c>
      <c r="D659" s="12" t="s">
        <v>1822</v>
      </c>
      <c r="E659" s="12"/>
      <c r="F659" s="12" t="s">
        <v>473</v>
      </c>
      <c r="G659" s="16">
        <v>107</v>
      </c>
      <c r="H659" s="12" t="s">
        <v>756</v>
      </c>
      <c r="I659" s="12" t="s">
        <v>557</v>
      </c>
      <c r="J659" s="12" t="s">
        <v>404</v>
      </c>
      <c r="K659" s="12" t="s">
        <v>1821</v>
      </c>
      <c r="L659" s="12" t="s">
        <v>1824</v>
      </c>
      <c r="M659" s="15">
        <v>300</v>
      </c>
      <c r="N659" s="14">
        <f t="shared" ref="N659:N685" si="26">M659-ROUND(M659*$N$7,2)</f>
        <v>153</v>
      </c>
      <c r="O659" s="13">
        <v>27.7</v>
      </c>
      <c r="P659" s="12"/>
    </row>
    <row r="660" spans="2:16" ht="15" customHeight="1" x14ac:dyDescent="0.25">
      <c r="B660" s="18" t="s">
        <v>359</v>
      </c>
      <c r="C660" s="17" t="s">
        <v>584</v>
      </c>
      <c r="D660" s="12" t="s">
        <v>404</v>
      </c>
      <c r="E660" s="12" t="s">
        <v>580</v>
      </c>
      <c r="F660" s="12" t="s">
        <v>583</v>
      </c>
      <c r="G660" s="16">
        <v>116</v>
      </c>
      <c r="H660" s="12" t="s">
        <v>569</v>
      </c>
      <c r="I660" s="12" t="s">
        <v>466</v>
      </c>
      <c r="J660" s="12" t="s">
        <v>404</v>
      </c>
      <c r="K660" s="12" t="s">
        <v>556</v>
      </c>
      <c r="L660" s="12" t="s">
        <v>582</v>
      </c>
      <c r="M660" s="15">
        <v>300</v>
      </c>
      <c r="N660" s="14">
        <f t="shared" si="26"/>
        <v>153</v>
      </c>
      <c r="O660" s="13">
        <v>39.69</v>
      </c>
      <c r="P660" s="12"/>
    </row>
    <row r="661" spans="2:16" ht="15" customHeight="1" x14ac:dyDescent="0.25">
      <c r="B661" s="18" t="s">
        <v>359</v>
      </c>
      <c r="C661" s="17" t="s">
        <v>3140</v>
      </c>
      <c r="D661" s="12" t="s">
        <v>829</v>
      </c>
      <c r="E661" s="12"/>
      <c r="F661" s="12" t="s">
        <v>744</v>
      </c>
      <c r="G661" s="16">
        <v>91</v>
      </c>
      <c r="H661" s="12" t="s">
        <v>451</v>
      </c>
      <c r="I661" s="12" t="s">
        <v>466</v>
      </c>
      <c r="J661" s="12" t="s">
        <v>826</v>
      </c>
      <c r="K661" s="12" t="s">
        <v>2946</v>
      </c>
      <c r="L661" s="12" t="s">
        <v>3139</v>
      </c>
      <c r="M661" s="15">
        <v>300.5</v>
      </c>
      <c r="N661" s="14">
        <f t="shared" si="26"/>
        <v>153.25</v>
      </c>
      <c r="O661" s="13">
        <v>25.354928198400003</v>
      </c>
      <c r="P661" s="12"/>
    </row>
    <row r="662" spans="2:16" ht="15" customHeight="1" x14ac:dyDescent="0.25">
      <c r="B662" s="37" t="s">
        <v>953</v>
      </c>
      <c r="C662" s="36" t="s">
        <v>1420</v>
      </c>
      <c r="D662" s="33" t="s">
        <v>404</v>
      </c>
      <c r="E662" s="33"/>
      <c r="F662" s="12" t="s">
        <v>589</v>
      </c>
      <c r="G662" s="33" t="s">
        <v>1419</v>
      </c>
      <c r="H662" s="33" t="s">
        <v>437</v>
      </c>
      <c r="I662" s="33" t="s">
        <v>466</v>
      </c>
      <c r="J662" s="33" t="s">
        <v>404</v>
      </c>
      <c r="K662" s="12" t="s">
        <v>1409</v>
      </c>
      <c r="L662" s="12" t="s">
        <v>1418</v>
      </c>
      <c r="M662" s="15">
        <v>300.5</v>
      </c>
      <c r="N662" s="14">
        <f t="shared" si="26"/>
        <v>153.25</v>
      </c>
      <c r="O662" s="34">
        <v>37.518097844160003</v>
      </c>
      <c r="P662" s="12"/>
    </row>
    <row r="663" spans="2:16" ht="15" customHeight="1" x14ac:dyDescent="0.25">
      <c r="B663" s="18" t="s">
        <v>359</v>
      </c>
      <c r="C663" s="17" t="s">
        <v>2210</v>
      </c>
      <c r="D663" s="12" t="s">
        <v>404</v>
      </c>
      <c r="E663" s="12"/>
      <c r="F663" s="12" t="s">
        <v>2209</v>
      </c>
      <c r="G663" s="16">
        <v>113</v>
      </c>
      <c r="H663" s="12" t="s">
        <v>451</v>
      </c>
      <c r="I663" s="12" t="s">
        <v>466</v>
      </c>
      <c r="J663" s="12" t="s">
        <v>404</v>
      </c>
      <c r="K663" s="12" t="s">
        <v>2168</v>
      </c>
      <c r="L663" s="12" t="s">
        <v>2208</v>
      </c>
      <c r="M663" s="15">
        <v>301</v>
      </c>
      <c r="N663" s="14">
        <f t="shared" si="26"/>
        <v>153.51</v>
      </c>
      <c r="O663" s="13">
        <v>39.68</v>
      </c>
      <c r="P663" s="12"/>
    </row>
    <row r="664" spans="2:16" ht="15" customHeight="1" x14ac:dyDescent="0.25">
      <c r="B664" s="37" t="s">
        <v>953</v>
      </c>
      <c r="C664" s="36" t="s">
        <v>1423</v>
      </c>
      <c r="D664" s="33" t="s">
        <v>404</v>
      </c>
      <c r="E664" s="33" t="s">
        <v>580</v>
      </c>
      <c r="F664" s="12" t="s">
        <v>579</v>
      </c>
      <c r="G664" s="33" t="s">
        <v>1422</v>
      </c>
      <c r="H664" s="33" t="s">
        <v>437</v>
      </c>
      <c r="I664" s="33" t="s">
        <v>466</v>
      </c>
      <c r="J664" s="33" t="s">
        <v>404</v>
      </c>
      <c r="K664" s="12" t="s">
        <v>1409</v>
      </c>
      <c r="L664" s="12" t="s">
        <v>1421</v>
      </c>
      <c r="M664" s="15">
        <v>301</v>
      </c>
      <c r="N664" s="14">
        <f t="shared" si="26"/>
        <v>153.51</v>
      </c>
      <c r="O664" s="34">
        <v>44.396521604160007</v>
      </c>
      <c r="P664" s="12"/>
    </row>
    <row r="665" spans="2:16" ht="15" customHeight="1" x14ac:dyDescent="0.25">
      <c r="B665" s="18" t="s">
        <v>359</v>
      </c>
      <c r="C665" s="17" t="s">
        <v>717</v>
      </c>
      <c r="D665" s="12" t="s">
        <v>404</v>
      </c>
      <c r="E665" s="12"/>
      <c r="F665" s="12" t="s">
        <v>716</v>
      </c>
      <c r="G665" s="16">
        <v>94</v>
      </c>
      <c r="H665" s="12" t="s">
        <v>537</v>
      </c>
      <c r="I665" s="12" t="s">
        <v>466</v>
      </c>
      <c r="J665" s="12" t="s">
        <v>404</v>
      </c>
      <c r="K665" s="12" t="s">
        <v>670</v>
      </c>
      <c r="L665" s="12" t="s">
        <v>715</v>
      </c>
      <c r="M665" s="15">
        <v>301</v>
      </c>
      <c r="N665" s="14">
        <f t="shared" si="26"/>
        <v>153.51</v>
      </c>
      <c r="O665" s="13">
        <v>22.266460000000002</v>
      </c>
      <c r="P665" s="12"/>
    </row>
    <row r="666" spans="2:16" ht="15" customHeight="1" x14ac:dyDescent="0.25">
      <c r="B666" s="18" t="s">
        <v>359</v>
      </c>
      <c r="C666" s="17" t="s">
        <v>596</v>
      </c>
      <c r="D666" s="12" t="s">
        <v>404</v>
      </c>
      <c r="E666" s="12"/>
      <c r="F666" s="12" t="s">
        <v>595</v>
      </c>
      <c r="G666" s="16">
        <v>105</v>
      </c>
      <c r="H666" s="12" t="s">
        <v>451</v>
      </c>
      <c r="I666" s="12" t="s">
        <v>466</v>
      </c>
      <c r="J666" s="12" t="s">
        <v>404</v>
      </c>
      <c r="K666" s="12" t="s">
        <v>556</v>
      </c>
      <c r="L666" s="12" t="s">
        <v>594</v>
      </c>
      <c r="M666" s="15">
        <v>301</v>
      </c>
      <c r="N666" s="14">
        <f t="shared" si="26"/>
        <v>153.51</v>
      </c>
      <c r="O666" s="13">
        <v>31.9725</v>
      </c>
      <c r="P666" s="12"/>
    </row>
    <row r="667" spans="2:16" ht="15" customHeight="1" x14ac:dyDescent="0.25">
      <c r="B667" s="18" t="s">
        <v>359</v>
      </c>
      <c r="C667" s="17" t="s">
        <v>1922</v>
      </c>
      <c r="D667" s="12" t="s">
        <v>404</v>
      </c>
      <c r="E667" s="12"/>
      <c r="F667" s="12" t="s">
        <v>1491</v>
      </c>
      <c r="G667" s="16">
        <v>92</v>
      </c>
      <c r="H667" s="12" t="s">
        <v>756</v>
      </c>
      <c r="I667" s="12" t="s">
        <v>466</v>
      </c>
      <c r="J667" s="12" t="s">
        <v>404</v>
      </c>
      <c r="K667" s="12" t="s">
        <v>1821</v>
      </c>
      <c r="L667" s="12" t="s">
        <v>1921</v>
      </c>
      <c r="M667" s="15">
        <v>301.5</v>
      </c>
      <c r="N667" s="14">
        <f t="shared" si="26"/>
        <v>153.76</v>
      </c>
      <c r="O667" s="13">
        <v>22.2</v>
      </c>
      <c r="P667" s="12"/>
    </row>
    <row r="668" spans="2:16" ht="15" customHeight="1" x14ac:dyDescent="0.25">
      <c r="B668" s="18" t="s">
        <v>953</v>
      </c>
      <c r="C668" s="17" t="s">
        <v>1483</v>
      </c>
      <c r="D668" s="28" t="s">
        <v>404</v>
      </c>
      <c r="E668" s="12"/>
      <c r="F668" s="12" t="s">
        <v>762</v>
      </c>
      <c r="G668" s="16">
        <v>100</v>
      </c>
      <c r="H668" s="12" t="s">
        <v>756</v>
      </c>
      <c r="I668" s="12" t="s">
        <v>557</v>
      </c>
      <c r="J668" s="12" t="s">
        <v>404</v>
      </c>
      <c r="K668" s="12" t="s">
        <v>1482</v>
      </c>
      <c r="L668" s="12" t="s">
        <v>1481</v>
      </c>
      <c r="M668" s="15">
        <v>301.5</v>
      </c>
      <c r="N668" s="14">
        <f t="shared" si="26"/>
        <v>153.76</v>
      </c>
      <c r="O668" s="13">
        <v>24.233126400000003</v>
      </c>
      <c r="P668" s="12"/>
    </row>
    <row r="669" spans="2:16" ht="15" customHeight="1" x14ac:dyDescent="0.25">
      <c r="B669" s="18" t="s">
        <v>359</v>
      </c>
      <c r="C669" s="29" t="s">
        <v>887</v>
      </c>
      <c r="D669" s="12" t="s">
        <v>777</v>
      </c>
      <c r="E669" s="12"/>
      <c r="F669" s="19" t="s">
        <v>853</v>
      </c>
      <c r="G669" s="16">
        <v>92</v>
      </c>
      <c r="H669" s="12" t="s">
        <v>451</v>
      </c>
      <c r="I669" s="12" t="s">
        <v>557</v>
      </c>
      <c r="J669" s="12" t="s">
        <v>404</v>
      </c>
      <c r="K669" s="12" t="s">
        <v>754</v>
      </c>
      <c r="L669" s="12" t="s">
        <v>886</v>
      </c>
      <c r="M669" s="20">
        <v>301.5</v>
      </c>
      <c r="N669" s="14">
        <f t="shared" si="26"/>
        <v>153.76</v>
      </c>
      <c r="O669" s="13">
        <v>20.99</v>
      </c>
      <c r="P669" s="12"/>
    </row>
    <row r="670" spans="2:16" ht="15" customHeight="1" x14ac:dyDescent="0.25">
      <c r="B670" s="18" t="s">
        <v>359</v>
      </c>
      <c r="C670" s="17" t="s">
        <v>3522</v>
      </c>
      <c r="D670" s="12" t="s">
        <v>763</v>
      </c>
      <c r="E670" s="12"/>
      <c r="F670" s="12" t="s">
        <v>473</v>
      </c>
      <c r="G670" s="16">
        <v>103</v>
      </c>
      <c r="H670" s="12" t="s">
        <v>451</v>
      </c>
      <c r="I670" s="12" t="s">
        <v>466</v>
      </c>
      <c r="J670" s="12" t="s">
        <v>404</v>
      </c>
      <c r="K670" s="12" t="s">
        <v>3479</v>
      </c>
      <c r="L670" s="12" t="s">
        <v>3521</v>
      </c>
      <c r="M670" s="15">
        <v>302</v>
      </c>
      <c r="N670" s="14">
        <f t="shared" si="26"/>
        <v>154.02000000000001</v>
      </c>
      <c r="O670" s="13">
        <v>31.53916026816</v>
      </c>
      <c r="P670" s="12"/>
    </row>
    <row r="671" spans="2:16" ht="15" customHeight="1" x14ac:dyDescent="0.25">
      <c r="B671" s="18" t="s">
        <v>359</v>
      </c>
      <c r="C671" s="17" t="s">
        <v>1823</v>
      </c>
      <c r="D671" s="12" t="s">
        <v>1822</v>
      </c>
      <c r="E671" s="12"/>
      <c r="F671" s="12" t="s">
        <v>671</v>
      </c>
      <c r="G671" s="16">
        <v>100</v>
      </c>
      <c r="H671" s="12" t="s">
        <v>756</v>
      </c>
      <c r="I671" s="12" t="s">
        <v>466</v>
      </c>
      <c r="J671" s="12" t="s">
        <v>404</v>
      </c>
      <c r="K671" s="12" t="s">
        <v>1821</v>
      </c>
      <c r="L671" s="12" t="s">
        <v>1820</v>
      </c>
      <c r="M671" s="15">
        <v>302</v>
      </c>
      <c r="N671" s="14">
        <f t="shared" si="26"/>
        <v>154.02000000000001</v>
      </c>
      <c r="O671" s="13">
        <v>28.9</v>
      </c>
      <c r="P671" s="12"/>
    </row>
    <row r="672" spans="2:16" ht="15" customHeight="1" x14ac:dyDescent="0.25">
      <c r="B672" s="18" t="s">
        <v>359</v>
      </c>
      <c r="C672" s="17" t="s">
        <v>1957</v>
      </c>
      <c r="D672" s="12" t="s">
        <v>404</v>
      </c>
      <c r="E672" s="12"/>
      <c r="F672" s="12" t="s">
        <v>716</v>
      </c>
      <c r="G672" s="16">
        <v>98</v>
      </c>
      <c r="H672" s="12" t="s">
        <v>1648</v>
      </c>
      <c r="I672" s="12" t="s">
        <v>557</v>
      </c>
      <c r="J672" s="12" t="s">
        <v>404</v>
      </c>
      <c r="K672" s="12" t="s">
        <v>1821</v>
      </c>
      <c r="L672" s="12" t="s">
        <v>1956</v>
      </c>
      <c r="M672" s="15">
        <v>302.5</v>
      </c>
      <c r="N672" s="14">
        <f t="shared" si="26"/>
        <v>154.27000000000001</v>
      </c>
      <c r="O672" s="13">
        <v>23.6</v>
      </c>
      <c r="P672" s="12"/>
    </row>
    <row r="673" spans="2:16" ht="15" customHeight="1" x14ac:dyDescent="0.25">
      <c r="B673" s="18" t="s">
        <v>359</v>
      </c>
      <c r="C673" s="17" t="s">
        <v>1941</v>
      </c>
      <c r="D673" s="12" t="s">
        <v>404</v>
      </c>
      <c r="E673" s="12"/>
      <c r="F673" s="12" t="s">
        <v>1506</v>
      </c>
      <c r="G673" s="16">
        <v>103</v>
      </c>
      <c r="H673" s="12" t="s">
        <v>1648</v>
      </c>
      <c r="I673" s="12" t="s">
        <v>557</v>
      </c>
      <c r="J673" s="12" t="s">
        <v>404</v>
      </c>
      <c r="K673" s="12" t="s">
        <v>1821</v>
      </c>
      <c r="L673" s="12" t="s">
        <v>1940</v>
      </c>
      <c r="M673" s="15">
        <v>302.5</v>
      </c>
      <c r="N673" s="14">
        <f t="shared" si="26"/>
        <v>154.27000000000001</v>
      </c>
      <c r="O673" s="13">
        <v>25.6</v>
      </c>
      <c r="P673" s="12"/>
    </row>
    <row r="674" spans="2:16" ht="15" customHeight="1" x14ac:dyDescent="0.25">
      <c r="B674" s="18" t="s">
        <v>359</v>
      </c>
      <c r="C674" s="17" t="s">
        <v>482</v>
      </c>
      <c r="D674" s="12" t="s">
        <v>404</v>
      </c>
      <c r="E674" s="12"/>
      <c r="F674" s="12" t="s">
        <v>481</v>
      </c>
      <c r="G674" s="16">
        <v>101</v>
      </c>
      <c r="H674" s="12" t="s">
        <v>451</v>
      </c>
      <c r="I674" s="12" t="s">
        <v>466</v>
      </c>
      <c r="J674" s="12" t="s">
        <v>404</v>
      </c>
      <c r="K674" s="12" t="s">
        <v>465</v>
      </c>
      <c r="L674" s="12" t="s">
        <v>480</v>
      </c>
      <c r="M674" s="15">
        <v>302.5</v>
      </c>
      <c r="N674" s="14">
        <f t="shared" si="26"/>
        <v>154.27000000000001</v>
      </c>
      <c r="O674" s="13">
        <v>32.407620000000001</v>
      </c>
      <c r="P674" s="12"/>
    </row>
    <row r="675" spans="2:16" ht="15" customHeight="1" x14ac:dyDescent="0.25">
      <c r="B675" s="18" t="s">
        <v>359</v>
      </c>
      <c r="C675" s="17" t="s">
        <v>2853</v>
      </c>
      <c r="D675" s="12" t="s">
        <v>777</v>
      </c>
      <c r="E675" s="12"/>
      <c r="F675" s="12" t="s">
        <v>1527</v>
      </c>
      <c r="G675" s="16">
        <v>95</v>
      </c>
      <c r="H675" s="12" t="s">
        <v>2459</v>
      </c>
      <c r="I675" s="12" t="s">
        <v>557</v>
      </c>
      <c r="J675" s="12" t="s">
        <v>404</v>
      </c>
      <c r="K675" s="12" t="s">
        <v>2837</v>
      </c>
      <c r="L675" s="12" t="s">
        <v>2852</v>
      </c>
      <c r="M675" s="15">
        <v>303</v>
      </c>
      <c r="N675" s="14">
        <f t="shared" si="26"/>
        <v>154.53</v>
      </c>
      <c r="O675" s="13">
        <v>23.3</v>
      </c>
      <c r="P675" s="12"/>
    </row>
    <row r="676" spans="2:16" ht="15" customHeight="1" x14ac:dyDescent="0.25">
      <c r="B676" s="18" t="s">
        <v>359</v>
      </c>
      <c r="C676" s="17" t="s">
        <v>2602</v>
      </c>
      <c r="D676" s="12" t="s">
        <v>409</v>
      </c>
      <c r="E676" s="12"/>
      <c r="F676" s="12" t="s">
        <v>1527</v>
      </c>
      <c r="G676" s="16">
        <v>95</v>
      </c>
      <c r="H676" s="12" t="s">
        <v>1648</v>
      </c>
      <c r="I676" s="12" t="s">
        <v>557</v>
      </c>
      <c r="J676" s="12" t="s">
        <v>404</v>
      </c>
      <c r="K676" s="12" t="s">
        <v>2471</v>
      </c>
      <c r="L676" s="12" t="s">
        <v>2601</v>
      </c>
      <c r="M676" s="15">
        <v>303</v>
      </c>
      <c r="N676" s="14">
        <f t="shared" si="26"/>
        <v>154.53</v>
      </c>
      <c r="O676" s="13">
        <v>20.150606959680005</v>
      </c>
      <c r="P676" s="12"/>
    </row>
    <row r="677" spans="2:16" ht="15" customHeight="1" x14ac:dyDescent="0.25">
      <c r="B677" s="18" t="s">
        <v>359</v>
      </c>
      <c r="C677" s="17" t="s">
        <v>2199</v>
      </c>
      <c r="D677" s="12" t="s">
        <v>404</v>
      </c>
      <c r="E677" s="12"/>
      <c r="F677" s="12" t="s">
        <v>1082</v>
      </c>
      <c r="G677" s="16">
        <v>112</v>
      </c>
      <c r="H677" s="12" t="s">
        <v>451</v>
      </c>
      <c r="I677" s="12" t="s">
        <v>466</v>
      </c>
      <c r="J677" s="12" t="s">
        <v>404</v>
      </c>
      <c r="K677" s="12" t="s">
        <v>2168</v>
      </c>
      <c r="L677" s="12" t="s">
        <v>2198</v>
      </c>
      <c r="M677" s="15">
        <v>303</v>
      </c>
      <c r="N677" s="14">
        <f t="shared" si="26"/>
        <v>154.53</v>
      </c>
      <c r="O677" s="13">
        <v>40.43</v>
      </c>
      <c r="P677" s="12"/>
    </row>
    <row r="678" spans="2:16" ht="15" customHeight="1" x14ac:dyDescent="0.25">
      <c r="B678" s="18" t="s">
        <v>359</v>
      </c>
      <c r="C678" s="17" t="s">
        <v>2191</v>
      </c>
      <c r="D678" s="12" t="s">
        <v>404</v>
      </c>
      <c r="E678" s="12" t="s">
        <v>580</v>
      </c>
      <c r="F678" s="12" t="s">
        <v>586</v>
      </c>
      <c r="G678" s="16">
        <v>114</v>
      </c>
      <c r="H678" s="12" t="s">
        <v>569</v>
      </c>
      <c r="I678" s="12" t="s">
        <v>466</v>
      </c>
      <c r="J678" s="12" t="s">
        <v>404</v>
      </c>
      <c r="K678" s="12" t="s">
        <v>2168</v>
      </c>
      <c r="L678" s="12" t="s">
        <v>2190</v>
      </c>
      <c r="M678" s="15">
        <v>303</v>
      </c>
      <c r="N678" s="14">
        <f t="shared" si="26"/>
        <v>154.53</v>
      </c>
      <c r="O678" s="13">
        <v>39.68</v>
      </c>
      <c r="P678" s="12"/>
    </row>
    <row r="679" spans="2:16" ht="15" customHeight="1" x14ac:dyDescent="0.25">
      <c r="B679" s="18" t="s">
        <v>359</v>
      </c>
      <c r="C679" s="17" t="s">
        <v>1951</v>
      </c>
      <c r="D679" s="12" t="s">
        <v>404</v>
      </c>
      <c r="E679" s="12"/>
      <c r="F679" s="12" t="s">
        <v>1761</v>
      </c>
      <c r="G679" s="16">
        <v>92</v>
      </c>
      <c r="H679" s="12" t="s">
        <v>1648</v>
      </c>
      <c r="I679" s="12" t="s">
        <v>557</v>
      </c>
      <c r="J679" s="12" t="s">
        <v>404</v>
      </c>
      <c r="K679" s="12" t="s">
        <v>1821</v>
      </c>
      <c r="L679" s="12" t="s">
        <v>1950</v>
      </c>
      <c r="M679" s="15">
        <v>303</v>
      </c>
      <c r="N679" s="14">
        <f t="shared" si="26"/>
        <v>154.53</v>
      </c>
      <c r="O679" s="13">
        <v>21.1</v>
      </c>
      <c r="P679" s="12"/>
    </row>
    <row r="680" spans="2:16" ht="15" customHeight="1" x14ac:dyDescent="0.25">
      <c r="B680" s="18" t="s">
        <v>359</v>
      </c>
      <c r="C680" s="17" t="s">
        <v>2728</v>
      </c>
      <c r="D680" s="12" t="s">
        <v>409</v>
      </c>
      <c r="E680" s="12"/>
      <c r="F680" s="12" t="s">
        <v>700</v>
      </c>
      <c r="G680" s="16">
        <v>95</v>
      </c>
      <c r="H680" s="12" t="s">
        <v>756</v>
      </c>
      <c r="I680" s="12" t="s">
        <v>466</v>
      </c>
      <c r="J680" s="12" t="s">
        <v>404</v>
      </c>
      <c r="K680" s="12" t="s">
        <v>2604</v>
      </c>
      <c r="L680" s="12" t="s">
        <v>2727</v>
      </c>
      <c r="M680" s="15">
        <v>303.5</v>
      </c>
      <c r="N680" s="14">
        <f t="shared" si="26"/>
        <v>154.78</v>
      </c>
      <c r="O680" s="13">
        <v>21.347928000000003</v>
      </c>
      <c r="P680" s="12"/>
    </row>
    <row r="681" spans="2:16" ht="15" customHeight="1" x14ac:dyDescent="0.25">
      <c r="B681" s="18" t="s">
        <v>359</v>
      </c>
      <c r="C681" s="17" t="s">
        <v>2677</v>
      </c>
      <c r="D681" s="12" t="s">
        <v>777</v>
      </c>
      <c r="E681" s="12"/>
      <c r="F681" s="12" t="s">
        <v>700</v>
      </c>
      <c r="G681" s="16">
        <v>95</v>
      </c>
      <c r="H681" s="12" t="s">
        <v>1648</v>
      </c>
      <c r="I681" s="12" t="s">
        <v>466</v>
      </c>
      <c r="J681" s="12" t="s">
        <v>404</v>
      </c>
      <c r="K681" s="12" t="s">
        <v>2604</v>
      </c>
      <c r="L681" s="12" t="s">
        <v>2676</v>
      </c>
      <c r="M681" s="15">
        <v>303.5</v>
      </c>
      <c r="N681" s="14">
        <f t="shared" si="26"/>
        <v>154.78</v>
      </c>
      <c r="O681" s="13">
        <v>22.49</v>
      </c>
      <c r="P681" s="12"/>
    </row>
    <row r="682" spans="2:16" ht="15" customHeight="1" x14ac:dyDescent="0.25">
      <c r="B682" s="18" t="s">
        <v>359</v>
      </c>
      <c r="C682" s="46" t="s">
        <v>2359</v>
      </c>
      <c r="D682" s="19" t="s">
        <v>777</v>
      </c>
      <c r="E682" s="19"/>
      <c r="F682" s="19" t="s">
        <v>691</v>
      </c>
      <c r="G682" s="19">
        <v>97</v>
      </c>
      <c r="H682" s="19" t="s">
        <v>451</v>
      </c>
      <c r="I682" s="19" t="s">
        <v>466</v>
      </c>
      <c r="J682" s="19" t="s">
        <v>404</v>
      </c>
      <c r="K682" s="19" t="s">
        <v>2258</v>
      </c>
      <c r="L682" s="19" t="s">
        <v>2358</v>
      </c>
      <c r="M682" s="20">
        <v>303.5</v>
      </c>
      <c r="N682" s="14">
        <f t="shared" si="26"/>
        <v>154.78</v>
      </c>
      <c r="O682" s="13">
        <v>24.18</v>
      </c>
      <c r="P682" s="19"/>
    </row>
    <row r="683" spans="2:16" ht="15" customHeight="1" x14ac:dyDescent="0.25">
      <c r="B683" s="18" t="s">
        <v>953</v>
      </c>
      <c r="C683" s="17" t="s">
        <v>1625</v>
      </c>
      <c r="D683" s="28" t="s">
        <v>404</v>
      </c>
      <c r="E683" s="12"/>
      <c r="F683" s="12" t="s">
        <v>805</v>
      </c>
      <c r="G683" s="16">
        <v>101</v>
      </c>
      <c r="H683" s="12" t="s">
        <v>756</v>
      </c>
      <c r="I683" s="12" t="s">
        <v>466</v>
      </c>
      <c r="J683" s="12" t="s">
        <v>404</v>
      </c>
      <c r="K683" s="12" t="s">
        <v>1482</v>
      </c>
      <c r="L683" s="12" t="s">
        <v>1624</v>
      </c>
      <c r="M683" s="15">
        <v>303.5</v>
      </c>
      <c r="N683" s="14">
        <f t="shared" si="26"/>
        <v>154.78</v>
      </c>
      <c r="O683" s="13">
        <v>28.718625599999999</v>
      </c>
      <c r="P683" s="12"/>
    </row>
    <row r="684" spans="2:16" ht="15" customHeight="1" x14ac:dyDescent="0.25">
      <c r="B684" s="37" t="s">
        <v>953</v>
      </c>
      <c r="C684" s="36" t="s">
        <v>1443</v>
      </c>
      <c r="D684" s="33" t="s">
        <v>404</v>
      </c>
      <c r="E684" s="33" t="s">
        <v>580</v>
      </c>
      <c r="F684" s="12" t="s">
        <v>1442</v>
      </c>
      <c r="G684" s="33" t="s">
        <v>1413</v>
      </c>
      <c r="H684" s="33" t="s">
        <v>437</v>
      </c>
      <c r="I684" s="33" t="s">
        <v>466</v>
      </c>
      <c r="J684" s="33" t="s">
        <v>404</v>
      </c>
      <c r="K684" s="12" t="s">
        <v>1409</v>
      </c>
      <c r="L684" s="12" t="s">
        <v>1441</v>
      </c>
      <c r="M684" s="15">
        <v>303.5</v>
      </c>
      <c r="N684" s="14">
        <f t="shared" si="26"/>
        <v>154.78</v>
      </c>
      <c r="O684" s="34">
        <v>45.078014665920001</v>
      </c>
      <c r="P684" s="12"/>
    </row>
    <row r="685" spans="2:16" ht="15" customHeight="1" x14ac:dyDescent="0.25">
      <c r="B685" s="18" t="s">
        <v>359</v>
      </c>
      <c r="C685" s="17" t="s">
        <v>420</v>
      </c>
      <c r="D685" s="12" t="s">
        <v>415</v>
      </c>
      <c r="E685" s="12"/>
      <c r="F685" s="12" t="s">
        <v>419</v>
      </c>
      <c r="G685" s="16" t="s">
        <v>418</v>
      </c>
      <c r="H685" s="12" t="s">
        <v>412</v>
      </c>
      <c r="I685" s="12" t="s">
        <v>405</v>
      </c>
      <c r="J685" s="12" t="s">
        <v>404</v>
      </c>
      <c r="K685" s="12" t="s">
        <v>403</v>
      </c>
      <c r="L685" s="12" t="s">
        <v>417</v>
      </c>
      <c r="M685" s="15">
        <v>303.5</v>
      </c>
      <c r="N685" s="14">
        <f t="shared" si="26"/>
        <v>154.78</v>
      </c>
      <c r="O685" s="13">
        <v>37.478591000000002</v>
      </c>
      <c r="P685" s="12"/>
    </row>
    <row r="686" spans="2:16" ht="15" customHeight="1" x14ac:dyDescent="0.25">
      <c r="B686" s="18" t="s">
        <v>359</v>
      </c>
      <c r="C686" s="17" t="s">
        <v>2084</v>
      </c>
      <c r="D686" s="33" t="s">
        <v>777</v>
      </c>
      <c r="E686" s="33"/>
      <c r="F686" s="17" t="s">
        <v>2083</v>
      </c>
      <c r="G686" s="33">
        <v>113</v>
      </c>
      <c r="H686" s="33" t="s">
        <v>2028</v>
      </c>
      <c r="I686" s="33" t="s">
        <v>466</v>
      </c>
      <c r="J686" s="33" t="s">
        <v>404</v>
      </c>
      <c r="K686" s="33" t="s">
        <v>2027</v>
      </c>
      <c r="L686" s="17" t="s">
        <v>2082</v>
      </c>
      <c r="M686" s="44">
        <v>310</v>
      </c>
      <c r="N686" s="43">
        <v>155.03</v>
      </c>
      <c r="O686" s="34">
        <v>15.28</v>
      </c>
      <c r="P686" s="33"/>
    </row>
    <row r="687" spans="2:16" ht="15" customHeight="1" x14ac:dyDescent="0.25">
      <c r="B687" s="18" t="s">
        <v>359</v>
      </c>
      <c r="C687" s="17" t="s">
        <v>2427</v>
      </c>
      <c r="D687" s="12" t="s">
        <v>444</v>
      </c>
      <c r="E687" s="12"/>
      <c r="F687" s="12" t="s">
        <v>583</v>
      </c>
      <c r="G687" s="16">
        <v>114</v>
      </c>
      <c r="H687" s="12" t="s">
        <v>569</v>
      </c>
      <c r="I687" s="12" t="s">
        <v>466</v>
      </c>
      <c r="J687" s="12" t="s">
        <v>404</v>
      </c>
      <c r="K687" s="12" t="s">
        <v>2426</v>
      </c>
      <c r="L687" s="12" t="s">
        <v>2425</v>
      </c>
      <c r="M687" s="15">
        <v>304</v>
      </c>
      <c r="N687" s="14">
        <f t="shared" ref="N687:N734" si="27">M687-ROUND(M687*$N$7,2)</f>
        <v>155.04</v>
      </c>
      <c r="O687" s="13">
        <v>37.69905330000001</v>
      </c>
      <c r="P687" s="12"/>
    </row>
    <row r="688" spans="2:16" ht="15" customHeight="1" x14ac:dyDescent="0.25">
      <c r="B688" s="18" t="s">
        <v>359</v>
      </c>
      <c r="C688" s="17" t="s">
        <v>2268</v>
      </c>
      <c r="D688" s="12" t="s">
        <v>2267</v>
      </c>
      <c r="E688" s="12"/>
      <c r="F688" s="12" t="s">
        <v>473</v>
      </c>
      <c r="G688" s="16">
        <v>103</v>
      </c>
      <c r="H688" s="12" t="s">
        <v>451</v>
      </c>
      <c r="I688" s="12" t="s">
        <v>466</v>
      </c>
      <c r="J688" s="12" t="s">
        <v>404</v>
      </c>
      <c r="K688" s="12" t="s">
        <v>2258</v>
      </c>
      <c r="L688" s="12" t="s">
        <v>2266</v>
      </c>
      <c r="M688" s="15">
        <v>304</v>
      </c>
      <c r="N688" s="14">
        <f t="shared" si="27"/>
        <v>155.04</v>
      </c>
      <c r="O688" s="13">
        <v>30.4</v>
      </c>
      <c r="P688" s="12"/>
    </row>
    <row r="689" spans="2:16" ht="15" customHeight="1" x14ac:dyDescent="0.25">
      <c r="B689" s="18" t="s">
        <v>359</v>
      </c>
      <c r="C689" s="17" t="s">
        <v>3180</v>
      </c>
      <c r="D689" s="12" t="s">
        <v>409</v>
      </c>
      <c r="E689" s="12"/>
      <c r="F689" s="12" t="s">
        <v>1551</v>
      </c>
      <c r="G689" s="16">
        <v>91</v>
      </c>
      <c r="H689" s="12" t="s">
        <v>451</v>
      </c>
      <c r="I689" s="12" t="s">
        <v>466</v>
      </c>
      <c r="J689" s="12" t="s">
        <v>404</v>
      </c>
      <c r="K689" s="12" t="s">
        <v>2946</v>
      </c>
      <c r="L689" s="12" t="s">
        <v>3179</v>
      </c>
      <c r="M689" s="15">
        <v>304.5</v>
      </c>
      <c r="N689" s="14">
        <f t="shared" si="27"/>
        <v>155.29</v>
      </c>
      <c r="O689" s="13">
        <v>20.929456173120002</v>
      </c>
      <c r="P689" s="12"/>
    </row>
    <row r="690" spans="2:16" ht="15" customHeight="1" x14ac:dyDescent="0.25">
      <c r="B690" s="18" t="s">
        <v>359</v>
      </c>
      <c r="C690" s="17" t="s">
        <v>2305</v>
      </c>
      <c r="D690" s="12" t="s">
        <v>2300</v>
      </c>
      <c r="E690" s="12"/>
      <c r="F690" s="12" t="s">
        <v>1309</v>
      </c>
      <c r="G690" s="16">
        <v>108</v>
      </c>
      <c r="H690" s="12" t="s">
        <v>756</v>
      </c>
      <c r="I690" s="12" t="s">
        <v>466</v>
      </c>
      <c r="J690" s="12" t="s">
        <v>404</v>
      </c>
      <c r="K690" s="12" t="s">
        <v>2258</v>
      </c>
      <c r="L690" s="12" t="s">
        <v>2304</v>
      </c>
      <c r="M690" s="15">
        <v>305</v>
      </c>
      <c r="N690" s="14">
        <f t="shared" si="27"/>
        <v>155.55000000000001</v>
      </c>
      <c r="O690" s="13">
        <v>39.32</v>
      </c>
      <c r="P690" s="12"/>
    </row>
    <row r="691" spans="2:16" ht="15" customHeight="1" x14ac:dyDescent="0.25">
      <c r="B691" s="18" t="s">
        <v>359</v>
      </c>
      <c r="C691" s="17" t="s">
        <v>2175</v>
      </c>
      <c r="D691" s="12" t="s">
        <v>404</v>
      </c>
      <c r="E691" s="12"/>
      <c r="F691" s="12" t="s">
        <v>576</v>
      </c>
      <c r="G691" s="16">
        <v>107</v>
      </c>
      <c r="H691" s="12" t="s">
        <v>437</v>
      </c>
      <c r="I691" s="12" t="s">
        <v>466</v>
      </c>
      <c r="J691" s="12" t="s">
        <v>404</v>
      </c>
      <c r="K691" s="12" t="s">
        <v>2168</v>
      </c>
      <c r="L691" s="12" t="s">
        <v>2174</v>
      </c>
      <c r="M691" s="15">
        <v>305.5</v>
      </c>
      <c r="N691" s="14">
        <f t="shared" si="27"/>
        <v>155.80000000000001</v>
      </c>
      <c r="O691" s="13">
        <v>37.04</v>
      </c>
      <c r="P691" s="12"/>
    </row>
    <row r="692" spans="2:16" ht="15" customHeight="1" x14ac:dyDescent="0.25">
      <c r="B692" s="18" t="s">
        <v>953</v>
      </c>
      <c r="C692" s="17" t="s">
        <v>1140</v>
      </c>
      <c r="D692" s="28" t="s">
        <v>404</v>
      </c>
      <c r="E692" s="12"/>
      <c r="F692" s="12" t="s">
        <v>1139</v>
      </c>
      <c r="G692" s="16">
        <v>102</v>
      </c>
      <c r="H692" s="12" t="s">
        <v>451</v>
      </c>
      <c r="I692" s="12" t="s">
        <v>466</v>
      </c>
      <c r="J692" s="12" t="s">
        <v>404</v>
      </c>
      <c r="K692" s="12" t="s">
        <v>1106</v>
      </c>
      <c r="L692" s="12" t="s">
        <v>1138</v>
      </c>
      <c r="M692" s="15">
        <v>306</v>
      </c>
      <c r="N692" s="14">
        <f t="shared" si="27"/>
        <v>156.06</v>
      </c>
      <c r="O692" s="13">
        <v>33.460257600000006</v>
      </c>
      <c r="P692" s="12"/>
    </row>
    <row r="693" spans="2:16" ht="15" customHeight="1" x14ac:dyDescent="0.25">
      <c r="B693" s="18" t="s">
        <v>359</v>
      </c>
      <c r="C693" s="17" t="s">
        <v>2357</v>
      </c>
      <c r="D693" s="12" t="s">
        <v>923</v>
      </c>
      <c r="E693" s="12"/>
      <c r="F693" s="12" t="s">
        <v>1309</v>
      </c>
      <c r="G693" s="16">
        <v>112</v>
      </c>
      <c r="H693" s="12" t="s">
        <v>537</v>
      </c>
      <c r="I693" s="12" t="s">
        <v>557</v>
      </c>
      <c r="J693" s="12" t="s">
        <v>404</v>
      </c>
      <c r="K693" s="12" t="s">
        <v>2258</v>
      </c>
      <c r="L693" s="12" t="s">
        <v>2356</v>
      </c>
      <c r="M693" s="15">
        <v>306.5</v>
      </c>
      <c r="N693" s="14">
        <f t="shared" si="27"/>
        <v>156.31</v>
      </c>
      <c r="O693" s="13">
        <v>38.22</v>
      </c>
      <c r="P693" s="12"/>
    </row>
    <row r="694" spans="2:16" ht="15" customHeight="1" x14ac:dyDescent="0.25">
      <c r="B694" s="18" t="s">
        <v>359</v>
      </c>
      <c r="C694" s="17" t="s">
        <v>3160</v>
      </c>
      <c r="D694" s="12" t="s">
        <v>777</v>
      </c>
      <c r="E694" s="12"/>
      <c r="F694" s="12" t="s">
        <v>694</v>
      </c>
      <c r="G694" s="16">
        <v>93</v>
      </c>
      <c r="H694" s="12" t="s">
        <v>451</v>
      </c>
      <c r="I694" s="12" t="s">
        <v>466</v>
      </c>
      <c r="J694" s="12" t="s">
        <v>404</v>
      </c>
      <c r="K694" s="12" t="s">
        <v>2946</v>
      </c>
      <c r="L694" s="12" t="s">
        <v>3159</v>
      </c>
      <c r="M694" s="15">
        <v>307</v>
      </c>
      <c r="N694" s="14">
        <f t="shared" si="27"/>
        <v>156.57</v>
      </c>
      <c r="O694" s="13">
        <v>22.580277875520007</v>
      </c>
      <c r="P694" s="12"/>
    </row>
    <row r="695" spans="2:16" ht="15" customHeight="1" x14ac:dyDescent="0.25">
      <c r="B695" s="18" t="s">
        <v>359</v>
      </c>
      <c r="C695" s="17" t="s">
        <v>3156</v>
      </c>
      <c r="D695" s="12" t="s">
        <v>770</v>
      </c>
      <c r="E695" s="12"/>
      <c r="F695" s="12" t="s">
        <v>1527</v>
      </c>
      <c r="G695" s="16">
        <v>95</v>
      </c>
      <c r="H695" s="12" t="s">
        <v>451</v>
      </c>
      <c r="I695" s="12" t="s">
        <v>557</v>
      </c>
      <c r="J695" s="12" t="s">
        <v>404</v>
      </c>
      <c r="K695" s="12" t="s">
        <v>2946</v>
      </c>
      <c r="L695" s="12" t="s">
        <v>3155</v>
      </c>
      <c r="M695" s="15">
        <v>307</v>
      </c>
      <c r="N695" s="14">
        <f t="shared" si="27"/>
        <v>156.57</v>
      </c>
      <c r="O695" s="13">
        <v>23.369003800000002</v>
      </c>
      <c r="P695" s="12"/>
    </row>
    <row r="696" spans="2:16" ht="15" customHeight="1" x14ac:dyDescent="0.25">
      <c r="B696" s="18" t="s">
        <v>359</v>
      </c>
      <c r="C696" s="17" t="s">
        <v>3072</v>
      </c>
      <c r="D696" s="12" t="s">
        <v>777</v>
      </c>
      <c r="E696" s="12"/>
      <c r="F696" s="12" t="s">
        <v>694</v>
      </c>
      <c r="G696" s="16">
        <v>97</v>
      </c>
      <c r="H696" s="12" t="s">
        <v>451</v>
      </c>
      <c r="I696" s="12" t="s">
        <v>557</v>
      </c>
      <c r="J696" s="12" t="s">
        <v>404</v>
      </c>
      <c r="K696" s="12" t="s">
        <v>2946</v>
      </c>
      <c r="L696" s="12" t="s">
        <v>3071</v>
      </c>
      <c r="M696" s="15">
        <v>307</v>
      </c>
      <c r="N696" s="14">
        <f t="shared" si="27"/>
        <v>156.57</v>
      </c>
      <c r="O696" s="13">
        <v>21.503010892800003</v>
      </c>
      <c r="P696" s="12"/>
    </row>
    <row r="697" spans="2:16" ht="15" customHeight="1" x14ac:dyDescent="0.25">
      <c r="B697" s="18" t="s">
        <v>359</v>
      </c>
      <c r="C697" s="17" t="s">
        <v>2950</v>
      </c>
      <c r="D697" s="12" t="s">
        <v>820</v>
      </c>
      <c r="E697" s="12"/>
      <c r="F697" s="12" t="s">
        <v>1527</v>
      </c>
      <c r="G697" s="16">
        <v>91</v>
      </c>
      <c r="H697" s="12" t="s">
        <v>756</v>
      </c>
      <c r="I697" s="12" t="s">
        <v>466</v>
      </c>
      <c r="J697" s="12" t="s">
        <v>404</v>
      </c>
      <c r="K697" s="12" t="s">
        <v>2946</v>
      </c>
      <c r="L697" s="12" t="s">
        <v>2949</v>
      </c>
      <c r="M697" s="15">
        <v>307</v>
      </c>
      <c r="N697" s="14">
        <f t="shared" si="27"/>
        <v>156.57</v>
      </c>
      <c r="O697" s="13">
        <v>23.02</v>
      </c>
      <c r="P697" s="12"/>
    </row>
    <row r="698" spans="2:16" ht="15" customHeight="1" x14ac:dyDescent="0.25">
      <c r="B698" s="18" t="s">
        <v>359</v>
      </c>
      <c r="C698" s="17" t="s">
        <v>3162</v>
      </c>
      <c r="D698" s="12" t="s">
        <v>409</v>
      </c>
      <c r="E698" s="12"/>
      <c r="F698" s="12" t="s">
        <v>700</v>
      </c>
      <c r="G698" s="16">
        <v>99</v>
      </c>
      <c r="H698" s="12" t="s">
        <v>451</v>
      </c>
      <c r="I698" s="12" t="s">
        <v>557</v>
      </c>
      <c r="J698" s="12" t="s">
        <v>404</v>
      </c>
      <c r="K698" s="12" t="s">
        <v>2946</v>
      </c>
      <c r="L698" s="12" t="s">
        <v>3161</v>
      </c>
      <c r="M698" s="15">
        <v>307.5</v>
      </c>
      <c r="N698" s="14">
        <f t="shared" si="27"/>
        <v>156.82</v>
      </c>
      <c r="O698" s="13">
        <v>23.363359965120001</v>
      </c>
      <c r="P698" s="12"/>
    </row>
    <row r="699" spans="2:16" ht="15" customHeight="1" x14ac:dyDescent="0.25">
      <c r="B699" s="18" t="s">
        <v>359</v>
      </c>
      <c r="C699" s="17" t="s">
        <v>2332</v>
      </c>
      <c r="D699" s="12" t="s">
        <v>898</v>
      </c>
      <c r="E699" s="12"/>
      <c r="F699" s="12" t="s">
        <v>473</v>
      </c>
      <c r="G699" s="16">
        <v>103</v>
      </c>
      <c r="H699" s="12" t="s">
        <v>537</v>
      </c>
      <c r="I699" s="12" t="s">
        <v>466</v>
      </c>
      <c r="J699" s="12" t="s">
        <v>826</v>
      </c>
      <c r="K699" s="12" t="s">
        <v>2258</v>
      </c>
      <c r="L699" s="12" t="s">
        <v>2331</v>
      </c>
      <c r="M699" s="15">
        <v>307.5</v>
      </c>
      <c r="N699" s="14">
        <f t="shared" si="27"/>
        <v>156.82</v>
      </c>
      <c r="O699" s="13">
        <v>35.9</v>
      </c>
      <c r="P699" s="12"/>
    </row>
    <row r="700" spans="2:16" ht="15" customHeight="1" x14ac:dyDescent="0.25">
      <c r="B700" s="18" t="s">
        <v>359</v>
      </c>
      <c r="C700" s="17" t="s">
        <v>2993</v>
      </c>
      <c r="D700" s="12" t="s">
        <v>770</v>
      </c>
      <c r="E700" s="12"/>
      <c r="F700" s="12" t="s">
        <v>691</v>
      </c>
      <c r="G700" s="16">
        <v>97</v>
      </c>
      <c r="H700" s="12" t="s">
        <v>451</v>
      </c>
      <c r="I700" s="12" t="s">
        <v>466</v>
      </c>
      <c r="J700" s="12" t="s">
        <v>404</v>
      </c>
      <c r="K700" s="12" t="s">
        <v>2946</v>
      </c>
      <c r="L700" s="12" t="s">
        <v>2992</v>
      </c>
      <c r="M700" s="15">
        <v>308</v>
      </c>
      <c r="N700" s="14">
        <f t="shared" si="27"/>
        <v>157.08000000000001</v>
      </c>
      <c r="O700" s="13">
        <v>25.18</v>
      </c>
      <c r="P700" s="12"/>
    </row>
    <row r="701" spans="2:16" ht="15" customHeight="1" x14ac:dyDescent="0.25">
      <c r="B701" s="18" t="s">
        <v>359</v>
      </c>
      <c r="C701" s="17" t="s">
        <v>1730</v>
      </c>
      <c r="D701" s="12" t="s">
        <v>404</v>
      </c>
      <c r="E701" s="12"/>
      <c r="F701" s="12" t="s">
        <v>1491</v>
      </c>
      <c r="G701" s="16">
        <v>92</v>
      </c>
      <c r="H701" s="12" t="s">
        <v>1648</v>
      </c>
      <c r="I701" s="12" t="s">
        <v>466</v>
      </c>
      <c r="J701" s="12" t="s">
        <v>404</v>
      </c>
      <c r="K701" s="12" t="s">
        <v>1647</v>
      </c>
      <c r="L701" s="12" t="s">
        <v>1729</v>
      </c>
      <c r="M701" s="15">
        <v>308</v>
      </c>
      <c r="N701" s="14">
        <f t="shared" si="27"/>
        <v>157.08000000000001</v>
      </c>
      <c r="O701" s="13">
        <v>23.481662399999998</v>
      </c>
      <c r="P701" s="12"/>
    </row>
    <row r="702" spans="2:16" ht="15" customHeight="1" x14ac:dyDescent="0.25">
      <c r="B702" s="18" t="s">
        <v>359</v>
      </c>
      <c r="C702" s="17" t="s">
        <v>2889</v>
      </c>
      <c r="D702" s="12" t="s">
        <v>829</v>
      </c>
      <c r="E702" s="12"/>
      <c r="F702" s="12" t="s">
        <v>786</v>
      </c>
      <c r="G702" s="16">
        <v>84</v>
      </c>
      <c r="H702" s="12" t="s">
        <v>756</v>
      </c>
      <c r="I702" s="12" t="s">
        <v>466</v>
      </c>
      <c r="J702" s="12" t="s">
        <v>826</v>
      </c>
      <c r="K702" s="12" t="s">
        <v>2837</v>
      </c>
      <c r="L702" s="12" t="s">
        <v>2888</v>
      </c>
      <c r="M702" s="15">
        <v>309</v>
      </c>
      <c r="N702" s="14">
        <f t="shared" si="27"/>
        <v>157.59</v>
      </c>
      <c r="O702" s="13">
        <v>20.74532606016</v>
      </c>
      <c r="P702" s="12"/>
    </row>
    <row r="703" spans="2:16" ht="15" customHeight="1" x14ac:dyDescent="0.25">
      <c r="B703" s="18" t="s">
        <v>359</v>
      </c>
      <c r="C703" s="17" t="s">
        <v>1924</v>
      </c>
      <c r="D703" s="12" t="s">
        <v>404</v>
      </c>
      <c r="E703" s="12"/>
      <c r="F703" s="12" t="s">
        <v>1495</v>
      </c>
      <c r="G703" s="16">
        <v>93</v>
      </c>
      <c r="H703" s="12" t="s">
        <v>1648</v>
      </c>
      <c r="I703" s="12" t="s">
        <v>557</v>
      </c>
      <c r="J703" s="12" t="s">
        <v>404</v>
      </c>
      <c r="K703" s="12" t="s">
        <v>1821</v>
      </c>
      <c r="L703" s="12" t="s">
        <v>1923</v>
      </c>
      <c r="M703" s="15">
        <v>309</v>
      </c>
      <c r="N703" s="14">
        <f t="shared" si="27"/>
        <v>157.59</v>
      </c>
      <c r="O703" s="13">
        <v>21.7</v>
      </c>
      <c r="P703" s="12"/>
    </row>
    <row r="704" spans="2:16" ht="15" customHeight="1" x14ac:dyDescent="0.25">
      <c r="B704" s="18" t="s">
        <v>953</v>
      </c>
      <c r="C704" s="17" t="s">
        <v>3233</v>
      </c>
      <c r="D704" s="28" t="s">
        <v>415</v>
      </c>
      <c r="E704" s="12"/>
      <c r="F704" s="12" t="s">
        <v>659</v>
      </c>
      <c r="G704" s="16" t="s">
        <v>658</v>
      </c>
      <c r="H704" s="12" t="s">
        <v>422</v>
      </c>
      <c r="I704" s="12" t="s">
        <v>405</v>
      </c>
      <c r="J704" s="12" t="s">
        <v>404</v>
      </c>
      <c r="K704" s="12" t="s">
        <v>3228</v>
      </c>
      <c r="L704" s="12" t="s">
        <v>3232</v>
      </c>
      <c r="M704" s="15">
        <v>310</v>
      </c>
      <c r="N704" s="14">
        <f t="shared" si="27"/>
        <v>158.1</v>
      </c>
      <c r="O704" s="13">
        <v>48.5</v>
      </c>
      <c r="P704" s="12"/>
    </row>
    <row r="705" spans="2:16" ht="15" customHeight="1" x14ac:dyDescent="0.25">
      <c r="B705" s="18" t="s">
        <v>359</v>
      </c>
      <c r="C705" s="17" t="s">
        <v>3201</v>
      </c>
      <c r="D705" s="12" t="s">
        <v>2842</v>
      </c>
      <c r="E705" s="12"/>
      <c r="F705" s="12" t="s">
        <v>866</v>
      </c>
      <c r="G705" s="16">
        <v>91</v>
      </c>
      <c r="H705" s="12" t="s">
        <v>537</v>
      </c>
      <c r="I705" s="12" t="s">
        <v>466</v>
      </c>
      <c r="J705" s="12" t="s">
        <v>404</v>
      </c>
      <c r="K705" s="12" t="s">
        <v>3196</v>
      </c>
      <c r="L705" s="12" t="s">
        <v>3200</v>
      </c>
      <c r="M705" s="15">
        <v>310</v>
      </c>
      <c r="N705" s="14">
        <f t="shared" si="27"/>
        <v>158.1</v>
      </c>
      <c r="O705" s="13">
        <v>24.91</v>
      </c>
      <c r="P705" s="12"/>
    </row>
    <row r="706" spans="2:16" s="41" customFormat="1" ht="15" customHeight="1" x14ac:dyDescent="0.2">
      <c r="B706" s="18" t="s">
        <v>359</v>
      </c>
      <c r="C706" s="17" t="s">
        <v>3055</v>
      </c>
      <c r="D706" s="12" t="s">
        <v>909</v>
      </c>
      <c r="E706" s="12"/>
      <c r="F706" s="12" t="s">
        <v>484</v>
      </c>
      <c r="G706" s="16">
        <v>104</v>
      </c>
      <c r="H706" s="12" t="s">
        <v>451</v>
      </c>
      <c r="I706" s="12" t="s">
        <v>557</v>
      </c>
      <c r="J706" s="12" t="s">
        <v>404</v>
      </c>
      <c r="K706" s="12" t="s">
        <v>2946</v>
      </c>
      <c r="L706" s="12" t="s">
        <v>3054</v>
      </c>
      <c r="M706" s="15">
        <v>310</v>
      </c>
      <c r="N706" s="14">
        <f t="shared" si="27"/>
        <v>158.1</v>
      </c>
      <c r="O706" s="13">
        <v>26.38</v>
      </c>
      <c r="P706" s="12"/>
    </row>
    <row r="707" spans="2:16" ht="15" customHeight="1" x14ac:dyDescent="0.25">
      <c r="B707" s="18" t="s">
        <v>359</v>
      </c>
      <c r="C707" s="17" t="s">
        <v>2234</v>
      </c>
      <c r="D707" s="12" t="s">
        <v>404</v>
      </c>
      <c r="E707" s="12"/>
      <c r="F707" s="12" t="s">
        <v>561</v>
      </c>
      <c r="G707" s="16">
        <v>109</v>
      </c>
      <c r="H707" s="12" t="s">
        <v>451</v>
      </c>
      <c r="I707" s="12" t="s">
        <v>557</v>
      </c>
      <c r="J707" s="12" t="s">
        <v>404</v>
      </c>
      <c r="K707" s="12" t="s">
        <v>2168</v>
      </c>
      <c r="L707" s="12" t="s">
        <v>2233</v>
      </c>
      <c r="M707" s="15">
        <v>310</v>
      </c>
      <c r="N707" s="14">
        <f t="shared" si="27"/>
        <v>158.1</v>
      </c>
      <c r="O707" s="13">
        <v>33.07</v>
      </c>
      <c r="P707" s="12"/>
    </row>
    <row r="708" spans="2:16" ht="15" customHeight="1" x14ac:dyDescent="0.25">
      <c r="B708" s="18" t="s">
        <v>359</v>
      </c>
      <c r="C708" s="17" t="s">
        <v>1949</v>
      </c>
      <c r="D708" s="12" t="s">
        <v>404</v>
      </c>
      <c r="E708" s="12"/>
      <c r="F708" s="12" t="s">
        <v>694</v>
      </c>
      <c r="G708" s="16">
        <v>97</v>
      </c>
      <c r="H708" s="12" t="s">
        <v>1648</v>
      </c>
      <c r="I708" s="12" t="s">
        <v>557</v>
      </c>
      <c r="J708" s="12" t="s">
        <v>404</v>
      </c>
      <c r="K708" s="12" t="s">
        <v>1821</v>
      </c>
      <c r="L708" s="12" t="s">
        <v>1948</v>
      </c>
      <c r="M708" s="15">
        <v>310</v>
      </c>
      <c r="N708" s="14">
        <f t="shared" si="27"/>
        <v>158.1</v>
      </c>
      <c r="O708" s="13">
        <v>22.4</v>
      </c>
      <c r="P708" s="12"/>
    </row>
    <row r="709" spans="2:16" ht="15" customHeight="1" x14ac:dyDescent="0.25">
      <c r="B709" s="18" t="s">
        <v>359</v>
      </c>
      <c r="C709" s="17" t="s">
        <v>3172</v>
      </c>
      <c r="D709" s="12" t="s">
        <v>770</v>
      </c>
      <c r="E709" s="12"/>
      <c r="F709" s="12" t="s">
        <v>719</v>
      </c>
      <c r="G709" s="16">
        <v>94</v>
      </c>
      <c r="H709" s="12" t="s">
        <v>451</v>
      </c>
      <c r="I709" s="12" t="s">
        <v>466</v>
      </c>
      <c r="J709" s="12" t="s">
        <v>2620</v>
      </c>
      <c r="K709" s="12" t="s">
        <v>2946</v>
      </c>
      <c r="L709" s="12" t="s">
        <v>3171</v>
      </c>
      <c r="M709" s="15">
        <v>310.5</v>
      </c>
      <c r="N709" s="14">
        <f t="shared" si="27"/>
        <v>158.35</v>
      </c>
      <c r="O709" s="13">
        <v>28.660099000000002</v>
      </c>
      <c r="P709" s="12"/>
    </row>
    <row r="710" spans="2:16" ht="15" customHeight="1" x14ac:dyDescent="0.25">
      <c r="B710" s="18" t="s">
        <v>359</v>
      </c>
      <c r="C710" s="17" t="s">
        <v>2344</v>
      </c>
      <c r="D710" s="12" t="s">
        <v>444</v>
      </c>
      <c r="E710" s="12"/>
      <c r="F710" s="12" t="s">
        <v>1173</v>
      </c>
      <c r="G710" s="16">
        <v>106</v>
      </c>
      <c r="H710" s="12" t="s">
        <v>437</v>
      </c>
      <c r="I710" s="12" t="s">
        <v>466</v>
      </c>
      <c r="J710" s="12" t="s">
        <v>404</v>
      </c>
      <c r="K710" s="12" t="s">
        <v>2258</v>
      </c>
      <c r="L710" s="12" t="s">
        <v>2343</v>
      </c>
      <c r="M710" s="15">
        <v>310.5</v>
      </c>
      <c r="N710" s="14">
        <f t="shared" si="27"/>
        <v>158.35</v>
      </c>
      <c r="O710" s="13">
        <v>30.86</v>
      </c>
      <c r="P710" s="12"/>
    </row>
    <row r="711" spans="2:16" ht="15" customHeight="1" x14ac:dyDescent="0.25">
      <c r="B711" s="18" t="s">
        <v>359</v>
      </c>
      <c r="C711" s="17" t="s">
        <v>2276</v>
      </c>
      <c r="D711" s="12" t="s">
        <v>444</v>
      </c>
      <c r="E711" s="12"/>
      <c r="F711" s="12" t="s">
        <v>1173</v>
      </c>
      <c r="G711" s="16">
        <v>106</v>
      </c>
      <c r="H711" s="12" t="s">
        <v>437</v>
      </c>
      <c r="I711" s="12" t="s">
        <v>466</v>
      </c>
      <c r="J711" s="12" t="s">
        <v>404</v>
      </c>
      <c r="K711" s="12" t="s">
        <v>2258</v>
      </c>
      <c r="L711" s="12" t="s">
        <v>2275</v>
      </c>
      <c r="M711" s="15">
        <v>310.5</v>
      </c>
      <c r="N711" s="14">
        <f t="shared" si="27"/>
        <v>158.35</v>
      </c>
      <c r="O711" s="13">
        <v>30.864400000000003</v>
      </c>
      <c r="P711" s="12"/>
    </row>
    <row r="712" spans="2:16" ht="15" customHeight="1" x14ac:dyDescent="0.25">
      <c r="B712" s="18" t="s">
        <v>359</v>
      </c>
      <c r="C712" s="17" t="s">
        <v>2973</v>
      </c>
      <c r="D712" s="12" t="s">
        <v>457</v>
      </c>
      <c r="E712" s="12"/>
      <c r="F712" s="12" t="s">
        <v>691</v>
      </c>
      <c r="G712" s="16">
        <v>97</v>
      </c>
      <c r="H712" s="12" t="s">
        <v>451</v>
      </c>
      <c r="I712" s="12" t="s">
        <v>466</v>
      </c>
      <c r="J712" s="12" t="s">
        <v>404</v>
      </c>
      <c r="K712" s="12" t="s">
        <v>2946</v>
      </c>
      <c r="L712" s="12" t="s">
        <v>2972</v>
      </c>
      <c r="M712" s="15">
        <v>311</v>
      </c>
      <c r="N712" s="14">
        <f t="shared" si="27"/>
        <v>158.61000000000001</v>
      </c>
      <c r="O712" s="13">
        <v>26.455200000000001</v>
      </c>
      <c r="P712" s="12"/>
    </row>
    <row r="713" spans="2:16" ht="15" customHeight="1" x14ac:dyDescent="0.25">
      <c r="B713" s="18" t="s">
        <v>359</v>
      </c>
      <c r="C713" s="17" t="s">
        <v>2618</v>
      </c>
      <c r="D713" s="12" t="s">
        <v>777</v>
      </c>
      <c r="E713" s="12"/>
      <c r="F713" s="12" t="s">
        <v>694</v>
      </c>
      <c r="G713" s="16">
        <v>93</v>
      </c>
      <c r="H713" s="12" t="s">
        <v>1648</v>
      </c>
      <c r="I713" s="12" t="s">
        <v>466</v>
      </c>
      <c r="J713" s="12" t="s">
        <v>404</v>
      </c>
      <c r="K713" s="12" t="s">
        <v>2604</v>
      </c>
      <c r="L713" s="12" t="s">
        <v>2617</v>
      </c>
      <c r="M713" s="15">
        <v>311</v>
      </c>
      <c r="N713" s="14">
        <f t="shared" si="27"/>
        <v>158.61000000000001</v>
      </c>
      <c r="O713" s="13">
        <v>26.14</v>
      </c>
      <c r="P713" s="12"/>
    </row>
    <row r="714" spans="2:16" ht="15" customHeight="1" x14ac:dyDescent="0.25">
      <c r="B714" s="18" t="s">
        <v>359</v>
      </c>
      <c r="C714" s="17" t="s">
        <v>883</v>
      </c>
      <c r="D714" s="12" t="s">
        <v>878</v>
      </c>
      <c r="E714" s="12"/>
      <c r="F714" s="12" t="s">
        <v>561</v>
      </c>
      <c r="G714" s="16">
        <v>105</v>
      </c>
      <c r="H714" s="12" t="s">
        <v>537</v>
      </c>
      <c r="I714" s="12" t="s">
        <v>466</v>
      </c>
      <c r="J714" s="12" t="s">
        <v>404</v>
      </c>
      <c r="K714" s="12" t="s">
        <v>754</v>
      </c>
      <c r="L714" s="12" t="s">
        <v>882</v>
      </c>
      <c r="M714" s="15">
        <v>311</v>
      </c>
      <c r="N714" s="14">
        <f t="shared" si="27"/>
        <v>158.61000000000001</v>
      </c>
      <c r="O714" s="13">
        <v>30.040722107520004</v>
      </c>
      <c r="P714" s="12"/>
    </row>
    <row r="715" spans="2:16" ht="15" customHeight="1" x14ac:dyDescent="0.25">
      <c r="B715" s="18" t="s">
        <v>953</v>
      </c>
      <c r="C715" s="17" t="s">
        <v>3235</v>
      </c>
      <c r="D715" s="12" t="s">
        <v>415</v>
      </c>
      <c r="E715" s="12" t="s">
        <v>580</v>
      </c>
      <c r="F715" s="12" t="s">
        <v>659</v>
      </c>
      <c r="G715" s="16" t="s">
        <v>658</v>
      </c>
      <c r="H715" s="12" t="s">
        <v>422</v>
      </c>
      <c r="I715" s="12" t="s">
        <v>405</v>
      </c>
      <c r="J715" s="12" t="s">
        <v>404</v>
      </c>
      <c r="K715" s="12" t="s">
        <v>3228</v>
      </c>
      <c r="L715" s="12" t="s">
        <v>3234</v>
      </c>
      <c r="M715" s="15">
        <v>311.5</v>
      </c>
      <c r="N715" s="14">
        <f t="shared" si="27"/>
        <v>158.86000000000001</v>
      </c>
      <c r="O715" s="13">
        <v>50.71</v>
      </c>
      <c r="P715" s="12"/>
    </row>
    <row r="716" spans="2:16" ht="15" customHeight="1" x14ac:dyDescent="0.2">
      <c r="B716" s="18" t="s">
        <v>359</v>
      </c>
      <c r="C716" s="17" t="s">
        <v>3487</v>
      </c>
      <c r="D716" s="12" t="s">
        <v>409</v>
      </c>
      <c r="E716" s="12"/>
      <c r="F716" s="12" t="s">
        <v>561</v>
      </c>
      <c r="G716" s="16">
        <v>105</v>
      </c>
      <c r="H716" s="12" t="s">
        <v>537</v>
      </c>
      <c r="I716" s="12" t="s">
        <v>466</v>
      </c>
      <c r="J716" s="12" t="s">
        <v>404</v>
      </c>
      <c r="K716" s="12" t="s">
        <v>3479</v>
      </c>
      <c r="L716" s="12" t="s">
        <v>3486</v>
      </c>
      <c r="M716" s="15">
        <v>312</v>
      </c>
      <c r="N716" s="14">
        <f t="shared" si="27"/>
        <v>159.12</v>
      </c>
      <c r="O716" s="13">
        <v>31.42</v>
      </c>
      <c r="P716" s="27"/>
    </row>
    <row r="717" spans="2:16" ht="15" customHeight="1" x14ac:dyDescent="0.25">
      <c r="B717" s="18" t="s">
        <v>359</v>
      </c>
      <c r="C717" s="17" t="s">
        <v>2311</v>
      </c>
      <c r="D717" s="12" t="s">
        <v>763</v>
      </c>
      <c r="E717" s="12"/>
      <c r="F717" s="12" t="s">
        <v>691</v>
      </c>
      <c r="G717" s="16">
        <v>97</v>
      </c>
      <c r="H717" s="12" t="s">
        <v>537</v>
      </c>
      <c r="I717" s="12" t="s">
        <v>466</v>
      </c>
      <c r="J717" s="12" t="s">
        <v>404</v>
      </c>
      <c r="K717" s="12" t="s">
        <v>2258</v>
      </c>
      <c r="L717" s="12" t="s">
        <v>2310</v>
      </c>
      <c r="M717" s="15">
        <v>312</v>
      </c>
      <c r="N717" s="14">
        <f t="shared" si="27"/>
        <v>159.12</v>
      </c>
      <c r="O717" s="13">
        <v>22.95</v>
      </c>
      <c r="P717" s="12"/>
    </row>
    <row r="718" spans="2:16" ht="15" customHeight="1" x14ac:dyDescent="0.25">
      <c r="B718" s="18" t="s">
        <v>953</v>
      </c>
      <c r="C718" s="17" t="s">
        <v>1405</v>
      </c>
      <c r="D718" s="28" t="s">
        <v>404</v>
      </c>
      <c r="E718" s="12" t="s">
        <v>580</v>
      </c>
      <c r="F718" s="12" t="s">
        <v>651</v>
      </c>
      <c r="G718" s="16" t="s">
        <v>627</v>
      </c>
      <c r="H718" s="12" t="s">
        <v>422</v>
      </c>
      <c r="I718" s="12" t="s">
        <v>405</v>
      </c>
      <c r="J718" s="12" t="s">
        <v>404</v>
      </c>
      <c r="K718" s="12" t="s">
        <v>1308</v>
      </c>
      <c r="L718" s="12" t="s">
        <v>1404</v>
      </c>
      <c r="M718" s="15">
        <v>312</v>
      </c>
      <c r="N718" s="14">
        <f t="shared" si="27"/>
        <v>159.12</v>
      </c>
      <c r="O718" s="13">
        <v>60.659569000000005</v>
      </c>
      <c r="P718" s="12"/>
    </row>
    <row r="719" spans="2:16" ht="15" customHeight="1" x14ac:dyDescent="0.25">
      <c r="B719" s="18" t="s">
        <v>359</v>
      </c>
      <c r="C719" s="17" t="s">
        <v>2960</v>
      </c>
      <c r="D719" s="12" t="s">
        <v>820</v>
      </c>
      <c r="E719" s="12"/>
      <c r="F719" s="12" t="s">
        <v>853</v>
      </c>
      <c r="G719" s="16">
        <v>92</v>
      </c>
      <c r="H719" s="12" t="s">
        <v>537</v>
      </c>
      <c r="I719" s="12" t="s">
        <v>557</v>
      </c>
      <c r="J719" s="12" t="s">
        <v>404</v>
      </c>
      <c r="K719" s="12" t="s">
        <v>2946</v>
      </c>
      <c r="L719" s="12" t="s">
        <v>2959</v>
      </c>
      <c r="M719" s="15">
        <v>313</v>
      </c>
      <c r="N719" s="14">
        <f t="shared" si="27"/>
        <v>159.63</v>
      </c>
      <c r="O719" s="13">
        <v>20.37</v>
      </c>
      <c r="P719" s="12"/>
    </row>
    <row r="720" spans="2:16" ht="15" customHeight="1" x14ac:dyDescent="0.25">
      <c r="B720" s="18" t="s">
        <v>359</v>
      </c>
      <c r="C720" s="17" t="s">
        <v>834</v>
      </c>
      <c r="D720" s="12" t="s">
        <v>766</v>
      </c>
      <c r="E720" s="12"/>
      <c r="F720" s="12" t="s">
        <v>691</v>
      </c>
      <c r="G720" s="16">
        <v>97</v>
      </c>
      <c r="H720" s="12" t="s">
        <v>537</v>
      </c>
      <c r="I720" s="12" t="s">
        <v>466</v>
      </c>
      <c r="J720" s="12" t="s">
        <v>404</v>
      </c>
      <c r="K720" s="12" t="s">
        <v>754</v>
      </c>
      <c r="L720" s="12" t="s">
        <v>833</v>
      </c>
      <c r="M720" s="15">
        <v>313</v>
      </c>
      <c r="N720" s="14">
        <f t="shared" si="27"/>
        <v>159.63</v>
      </c>
      <c r="O720" s="13">
        <v>24.47</v>
      </c>
      <c r="P720" s="12"/>
    </row>
    <row r="721" spans="2:16" ht="15" customHeight="1" x14ac:dyDescent="0.25">
      <c r="B721" s="18" t="s">
        <v>359</v>
      </c>
      <c r="C721" s="17" t="s">
        <v>1943</v>
      </c>
      <c r="D721" s="12" t="s">
        <v>404</v>
      </c>
      <c r="E721" s="12"/>
      <c r="F721" s="12" t="s">
        <v>1509</v>
      </c>
      <c r="G721" s="16">
        <v>99</v>
      </c>
      <c r="H721" s="12" t="s">
        <v>1648</v>
      </c>
      <c r="I721" s="12" t="s">
        <v>557</v>
      </c>
      <c r="J721" s="12" t="s">
        <v>404</v>
      </c>
      <c r="K721" s="12" t="s">
        <v>1821</v>
      </c>
      <c r="L721" s="12" t="s">
        <v>1942</v>
      </c>
      <c r="M721" s="15">
        <v>313.5</v>
      </c>
      <c r="N721" s="14">
        <f t="shared" si="27"/>
        <v>159.88</v>
      </c>
      <c r="O721" s="13">
        <v>25.7</v>
      </c>
      <c r="P721" s="12"/>
    </row>
    <row r="722" spans="2:16" ht="15" customHeight="1" x14ac:dyDescent="0.25">
      <c r="B722" s="18" t="s">
        <v>953</v>
      </c>
      <c r="C722" s="17" t="s">
        <v>1500</v>
      </c>
      <c r="D722" s="28" t="s">
        <v>404</v>
      </c>
      <c r="E722" s="12"/>
      <c r="F722" s="12" t="s">
        <v>1499</v>
      </c>
      <c r="G722" s="16" t="s">
        <v>1498</v>
      </c>
      <c r="H722" s="12" t="s">
        <v>756</v>
      </c>
      <c r="I722" s="12" t="s">
        <v>466</v>
      </c>
      <c r="J722" s="12" t="s">
        <v>404</v>
      </c>
      <c r="K722" s="12" t="s">
        <v>1482</v>
      </c>
      <c r="L722" s="12" t="s">
        <v>1497</v>
      </c>
      <c r="M722" s="15">
        <v>313.5</v>
      </c>
      <c r="N722" s="14">
        <f t="shared" si="27"/>
        <v>159.88</v>
      </c>
      <c r="O722" s="13">
        <v>25.401599999999998</v>
      </c>
      <c r="P722" s="12"/>
    </row>
    <row r="723" spans="2:16" ht="15" customHeight="1" x14ac:dyDescent="0.25">
      <c r="B723" s="18" t="s">
        <v>359</v>
      </c>
      <c r="C723" s="17" t="s">
        <v>2887</v>
      </c>
      <c r="D723" s="12" t="s">
        <v>409</v>
      </c>
      <c r="E723" s="12"/>
      <c r="F723" s="12" t="s">
        <v>694</v>
      </c>
      <c r="G723" s="16">
        <v>93</v>
      </c>
      <c r="H723" s="12" t="s">
        <v>1648</v>
      </c>
      <c r="I723" s="12" t="s">
        <v>466</v>
      </c>
      <c r="J723" s="12" t="s">
        <v>404</v>
      </c>
      <c r="K723" s="12" t="s">
        <v>2837</v>
      </c>
      <c r="L723" s="12" t="s">
        <v>2886</v>
      </c>
      <c r="M723" s="15">
        <v>314</v>
      </c>
      <c r="N723" s="14">
        <f t="shared" si="27"/>
        <v>160.13999999999999</v>
      </c>
      <c r="O723" s="13">
        <v>23.354894212800009</v>
      </c>
      <c r="P723" s="12"/>
    </row>
    <row r="724" spans="2:16" ht="15" customHeight="1" x14ac:dyDescent="0.25">
      <c r="B724" s="18" t="s">
        <v>359</v>
      </c>
      <c r="C724" s="17" t="s">
        <v>2675</v>
      </c>
      <c r="D724" s="12" t="s">
        <v>777</v>
      </c>
      <c r="E724" s="12"/>
      <c r="F724" s="12" t="s">
        <v>694</v>
      </c>
      <c r="G724" s="16">
        <v>93</v>
      </c>
      <c r="H724" s="12" t="s">
        <v>1648</v>
      </c>
      <c r="I724" s="12" t="s">
        <v>466</v>
      </c>
      <c r="J724" s="12" t="s">
        <v>404</v>
      </c>
      <c r="K724" s="12" t="s">
        <v>2604</v>
      </c>
      <c r="L724" s="12" t="s">
        <v>2674</v>
      </c>
      <c r="M724" s="15">
        <v>314</v>
      </c>
      <c r="N724" s="14">
        <f t="shared" si="27"/>
        <v>160.13999999999999</v>
      </c>
      <c r="O724" s="13">
        <v>25.37</v>
      </c>
      <c r="P724" s="12"/>
    </row>
    <row r="725" spans="2:16" ht="15" customHeight="1" x14ac:dyDescent="0.25">
      <c r="B725" s="18" t="s">
        <v>953</v>
      </c>
      <c r="C725" s="17" t="s">
        <v>1317</v>
      </c>
      <c r="D725" s="28" t="s">
        <v>404</v>
      </c>
      <c r="E725" s="12"/>
      <c r="F725" s="12" t="s">
        <v>561</v>
      </c>
      <c r="G725" s="16">
        <v>109</v>
      </c>
      <c r="H725" s="12" t="s">
        <v>451</v>
      </c>
      <c r="I725" s="12" t="s">
        <v>557</v>
      </c>
      <c r="J725" s="12" t="s">
        <v>404</v>
      </c>
      <c r="K725" s="12" t="s">
        <v>1308</v>
      </c>
      <c r="L725" s="12" t="s">
        <v>1316</v>
      </c>
      <c r="M725" s="15">
        <v>314</v>
      </c>
      <c r="N725" s="14">
        <f t="shared" si="27"/>
        <v>160.13999999999999</v>
      </c>
      <c r="O725" s="13">
        <v>34.610111922240009</v>
      </c>
      <c r="P725" s="12"/>
    </row>
    <row r="726" spans="2:16" ht="15" customHeight="1" x14ac:dyDescent="0.25">
      <c r="B726" s="18" t="s">
        <v>359</v>
      </c>
      <c r="C726" s="17" t="s">
        <v>2769</v>
      </c>
      <c r="D726" s="12" t="s">
        <v>878</v>
      </c>
      <c r="E726" s="12"/>
      <c r="F726" s="12" t="s">
        <v>561</v>
      </c>
      <c r="G726" s="16">
        <v>105</v>
      </c>
      <c r="H726" s="12" t="s">
        <v>756</v>
      </c>
      <c r="I726" s="12" t="s">
        <v>466</v>
      </c>
      <c r="J726" s="12" t="s">
        <v>404</v>
      </c>
      <c r="K726" s="12" t="s">
        <v>2604</v>
      </c>
      <c r="L726" s="12" t="s">
        <v>2768</v>
      </c>
      <c r="M726" s="15">
        <v>314.5</v>
      </c>
      <c r="N726" s="14">
        <f t="shared" si="27"/>
        <v>160.38999999999999</v>
      </c>
      <c r="O726" s="13">
        <v>33.08</v>
      </c>
      <c r="P726" s="12"/>
    </row>
    <row r="727" spans="2:16" ht="15" customHeight="1" x14ac:dyDescent="0.25">
      <c r="B727" s="18" t="s">
        <v>359</v>
      </c>
      <c r="C727" s="17" t="s">
        <v>2138</v>
      </c>
      <c r="D727" s="12" t="s">
        <v>409</v>
      </c>
      <c r="E727" s="12"/>
      <c r="F727" s="12" t="s">
        <v>561</v>
      </c>
      <c r="G727" s="16">
        <v>105</v>
      </c>
      <c r="H727" s="12" t="s">
        <v>756</v>
      </c>
      <c r="I727" s="12" t="s">
        <v>466</v>
      </c>
      <c r="J727" s="12" t="s">
        <v>404</v>
      </c>
      <c r="K727" s="12" t="s">
        <v>2110</v>
      </c>
      <c r="L727" s="12" t="s">
        <v>2137</v>
      </c>
      <c r="M727" s="15">
        <v>314.5</v>
      </c>
      <c r="N727" s="14">
        <f t="shared" si="27"/>
        <v>160.38999999999999</v>
      </c>
      <c r="O727" s="13">
        <v>31.323283584000009</v>
      </c>
      <c r="P727" s="12"/>
    </row>
    <row r="728" spans="2:16" ht="15" customHeight="1" x14ac:dyDescent="0.25">
      <c r="B728" s="18" t="s">
        <v>359</v>
      </c>
      <c r="C728" s="17" t="s">
        <v>781</v>
      </c>
      <c r="D728" s="12" t="s">
        <v>780</v>
      </c>
      <c r="E728" s="12"/>
      <c r="F728" s="12" t="s">
        <v>697</v>
      </c>
      <c r="G728" s="16">
        <v>96</v>
      </c>
      <c r="H728" s="12" t="s">
        <v>451</v>
      </c>
      <c r="I728" s="12" t="s">
        <v>466</v>
      </c>
      <c r="J728" s="12" t="s">
        <v>404</v>
      </c>
      <c r="K728" s="12" t="s">
        <v>754</v>
      </c>
      <c r="L728" s="12" t="s">
        <v>779</v>
      </c>
      <c r="M728" s="15">
        <v>315</v>
      </c>
      <c r="N728" s="14">
        <f t="shared" si="27"/>
        <v>160.65</v>
      </c>
      <c r="O728" s="13">
        <v>24.46</v>
      </c>
      <c r="P728" s="12"/>
    </row>
    <row r="729" spans="2:16" s="41" customFormat="1" ht="15" customHeight="1" x14ac:dyDescent="0.2">
      <c r="B729" s="18" t="s">
        <v>359</v>
      </c>
      <c r="C729" s="17" t="s">
        <v>698</v>
      </c>
      <c r="D729" s="12" t="s">
        <v>404</v>
      </c>
      <c r="E729" s="12"/>
      <c r="F729" s="12" t="s">
        <v>697</v>
      </c>
      <c r="G729" s="16">
        <v>100</v>
      </c>
      <c r="H729" s="12" t="s">
        <v>537</v>
      </c>
      <c r="I729" s="12" t="s">
        <v>557</v>
      </c>
      <c r="J729" s="12" t="s">
        <v>404</v>
      </c>
      <c r="K729" s="12" t="s">
        <v>670</v>
      </c>
      <c r="L729" s="12" t="s">
        <v>696</v>
      </c>
      <c r="M729" s="15">
        <v>315</v>
      </c>
      <c r="N729" s="14">
        <f t="shared" si="27"/>
        <v>160.65</v>
      </c>
      <c r="O729" s="13">
        <v>25.132440000000003</v>
      </c>
      <c r="P729" s="12"/>
    </row>
    <row r="730" spans="2:16" ht="15" customHeight="1" x14ac:dyDescent="0.25">
      <c r="B730" s="18" t="s">
        <v>359</v>
      </c>
      <c r="C730" s="17" t="s">
        <v>2318</v>
      </c>
      <c r="D730" s="12" t="s">
        <v>770</v>
      </c>
      <c r="E730" s="12"/>
      <c r="F730" s="12" t="s">
        <v>561</v>
      </c>
      <c r="G730" s="16">
        <v>109</v>
      </c>
      <c r="H730" s="12" t="s">
        <v>451</v>
      </c>
      <c r="I730" s="12" t="s">
        <v>557</v>
      </c>
      <c r="J730" s="12" t="s">
        <v>404</v>
      </c>
      <c r="K730" s="12" t="s">
        <v>2258</v>
      </c>
      <c r="L730" s="12" t="s">
        <v>2317</v>
      </c>
      <c r="M730" s="15">
        <v>315.5</v>
      </c>
      <c r="N730" s="14">
        <f t="shared" si="27"/>
        <v>160.9</v>
      </c>
      <c r="O730" s="13">
        <v>33.42</v>
      </c>
      <c r="P730" s="12"/>
    </row>
    <row r="731" spans="2:16" ht="15" customHeight="1" x14ac:dyDescent="0.25">
      <c r="B731" s="18" t="s">
        <v>359</v>
      </c>
      <c r="C731" s="25" t="s">
        <v>1937</v>
      </c>
      <c r="D731" s="25" t="s">
        <v>404</v>
      </c>
      <c r="E731" s="19"/>
      <c r="F731" s="12" t="s">
        <v>1503</v>
      </c>
      <c r="G731" s="42">
        <v>97</v>
      </c>
      <c r="H731" s="19" t="s">
        <v>1648</v>
      </c>
      <c r="I731" s="19" t="s">
        <v>557</v>
      </c>
      <c r="J731" s="25" t="s">
        <v>404</v>
      </c>
      <c r="K731" s="19" t="s">
        <v>1821</v>
      </c>
      <c r="L731" s="19" t="s">
        <v>1936</v>
      </c>
      <c r="M731" s="15">
        <v>315.5</v>
      </c>
      <c r="N731" s="14">
        <f t="shared" si="27"/>
        <v>160.9</v>
      </c>
      <c r="O731" s="13">
        <v>23.7</v>
      </c>
      <c r="P731" s="13"/>
    </row>
    <row r="732" spans="2:16" s="41" customFormat="1" ht="15" customHeight="1" x14ac:dyDescent="0.25">
      <c r="B732" s="18" t="s">
        <v>359</v>
      </c>
      <c r="C732" s="25" t="s">
        <v>1914</v>
      </c>
      <c r="D732" s="25" t="s">
        <v>404</v>
      </c>
      <c r="E732" s="19"/>
      <c r="F732" s="12" t="s">
        <v>808</v>
      </c>
      <c r="G732" s="42">
        <v>98</v>
      </c>
      <c r="H732" s="19" t="s">
        <v>1648</v>
      </c>
      <c r="I732" s="19" t="s">
        <v>466</v>
      </c>
      <c r="J732" s="25" t="s">
        <v>404</v>
      </c>
      <c r="K732" s="19" t="s">
        <v>1821</v>
      </c>
      <c r="L732" s="19" t="s">
        <v>1913</v>
      </c>
      <c r="M732" s="15">
        <v>315.5</v>
      </c>
      <c r="N732" s="14">
        <f t="shared" si="27"/>
        <v>160.9</v>
      </c>
      <c r="O732" s="13">
        <v>24.9</v>
      </c>
      <c r="P732" s="13"/>
    </row>
    <row r="733" spans="2:16" ht="15" customHeight="1" x14ac:dyDescent="0.25">
      <c r="B733" s="18" t="s">
        <v>359</v>
      </c>
      <c r="C733" s="17" t="s">
        <v>1759</v>
      </c>
      <c r="D733" s="12" t="s">
        <v>404</v>
      </c>
      <c r="E733" s="12"/>
      <c r="F733" s="12" t="s">
        <v>697</v>
      </c>
      <c r="G733" s="16">
        <v>100</v>
      </c>
      <c r="H733" s="12" t="s">
        <v>1648</v>
      </c>
      <c r="I733" s="12" t="s">
        <v>557</v>
      </c>
      <c r="J733" s="12" t="s">
        <v>404</v>
      </c>
      <c r="K733" s="12" t="s">
        <v>1647</v>
      </c>
      <c r="L733" s="12" t="s">
        <v>1758</v>
      </c>
      <c r="M733" s="15">
        <v>315.5</v>
      </c>
      <c r="N733" s="14">
        <f t="shared" si="27"/>
        <v>160.9</v>
      </c>
      <c r="O733" s="13">
        <v>22.387276800000002</v>
      </c>
      <c r="P733" s="12"/>
    </row>
    <row r="734" spans="2:16" ht="15" customHeight="1" x14ac:dyDescent="0.25">
      <c r="B734" s="18" t="s">
        <v>359</v>
      </c>
      <c r="C734" s="17" t="s">
        <v>656</v>
      </c>
      <c r="D734" s="12" t="s">
        <v>404</v>
      </c>
      <c r="E734" s="12" t="s">
        <v>580</v>
      </c>
      <c r="F734" s="12" t="s">
        <v>655</v>
      </c>
      <c r="G734" s="16" t="s">
        <v>654</v>
      </c>
      <c r="H734" s="12" t="s">
        <v>569</v>
      </c>
      <c r="I734" s="12" t="s">
        <v>405</v>
      </c>
      <c r="J734" s="12" t="s">
        <v>404</v>
      </c>
      <c r="K734" s="12" t="s">
        <v>556</v>
      </c>
      <c r="L734" s="12" t="s">
        <v>653</v>
      </c>
      <c r="M734" s="15">
        <v>315.5</v>
      </c>
      <c r="N734" s="14">
        <f t="shared" si="27"/>
        <v>160.9</v>
      </c>
      <c r="O734" s="13">
        <v>48.510000000000005</v>
      </c>
      <c r="P734" s="12"/>
    </row>
    <row r="735" spans="2:16" ht="15" customHeight="1" x14ac:dyDescent="0.25">
      <c r="B735" s="18" t="s">
        <v>953</v>
      </c>
      <c r="C735" s="32" t="s">
        <v>1102</v>
      </c>
      <c r="D735" s="12" t="s">
        <v>404</v>
      </c>
      <c r="E735" s="12"/>
      <c r="F735" s="12" t="s">
        <v>665</v>
      </c>
      <c r="G735" s="12" t="s">
        <v>1048</v>
      </c>
      <c r="H735" s="12" t="s">
        <v>412</v>
      </c>
      <c r="I735" s="12" t="s">
        <v>436</v>
      </c>
      <c r="J735" s="12" t="s">
        <v>404</v>
      </c>
      <c r="K735" s="12" t="s">
        <v>1101</v>
      </c>
      <c r="L735" s="12" t="s">
        <v>1100</v>
      </c>
      <c r="M735" s="15">
        <v>350</v>
      </c>
      <c r="N735" s="31">
        <v>161</v>
      </c>
      <c r="O735" s="13">
        <v>57.3</v>
      </c>
      <c r="P735" s="12"/>
    </row>
    <row r="736" spans="2:16" ht="15" customHeight="1" x14ac:dyDescent="0.25">
      <c r="B736" s="18" t="s">
        <v>359</v>
      </c>
      <c r="C736" s="17" t="s">
        <v>2696</v>
      </c>
      <c r="D736" s="12" t="s">
        <v>409</v>
      </c>
      <c r="E736" s="12"/>
      <c r="F736" s="12" t="s">
        <v>694</v>
      </c>
      <c r="G736" s="16">
        <v>97</v>
      </c>
      <c r="H736" s="12" t="s">
        <v>1648</v>
      </c>
      <c r="I736" s="12" t="s">
        <v>557</v>
      </c>
      <c r="J736" s="12" t="s">
        <v>404</v>
      </c>
      <c r="K736" s="12" t="s">
        <v>2604</v>
      </c>
      <c r="L736" s="12" t="s">
        <v>2695</v>
      </c>
      <c r="M736" s="15">
        <v>316</v>
      </c>
      <c r="N736" s="14">
        <f t="shared" ref="N736:N764" si="28">M736-ROUND(M736*$N$7,2)</f>
        <v>161.16</v>
      </c>
      <c r="O736" s="13">
        <v>21.61</v>
      </c>
      <c r="P736" s="12"/>
    </row>
    <row r="737" spans="2:16" ht="15" customHeight="1" x14ac:dyDescent="0.25">
      <c r="B737" s="18" t="s">
        <v>359</v>
      </c>
      <c r="C737" s="17" t="s">
        <v>2439</v>
      </c>
      <c r="D737" s="12" t="s">
        <v>829</v>
      </c>
      <c r="E737" s="12"/>
      <c r="F737" s="12" t="s">
        <v>514</v>
      </c>
      <c r="G737" s="16">
        <v>94</v>
      </c>
      <c r="H737" s="12" t="s">
        <v>537</v>
      </c>
      <c r="I737" s="12" t="s">
        <v>466</v>
      </c>
      <c r="J737" s="12" t="s">
        <v>404</v>
      </c>
      <c r="K737" s="12" t="s">
        <v>2438</v>
      </c>
      <c r="L737" s="12" t="s">
        <v>2437</v>
      </c>
      <c r="M737" s="15">
        <v>316</v>
      </c>
      <c r="N737" s="14">
        <f t="shared" si="28"/>
        <v>161.16</v>
      </c>
      <c r="O737" s="13">
        <v>23.130551776320001</v>
      </c>
      <c r="P737" s="12"/>
    </row>
    <row r="738" spans="2:16" ht="15" customHeight="1" x14ac:dyDescent="0.25">
      <c r="B738" s="18" t="s">
        <v>359</v>
      </c>
      <c r="C738" s="17" t="s">
        <v>2817</v>
      </c>
      <c r="D738" s="12" t="s">
        <v>829</v>
      </c>
      <c r="E738" s="12"/>
      <c r="F738" s="12" t="s">
        <v>853</v>
      </c>
      <c r="G738" s="16">
        <v>88</v>
      </c>
      <c r="H738" s="12" t="s">
        <v>1648</v>
      </c>
      <c r="I738" s="12" t="s">
        <v>466</v>
      </c>
      <c r="J738" s="12" t="s">
        <v>826</v>
      </c>
      <c r="K738" s="12" t="s">
        <v>2604</v>
      </c>
      <c r="L738" s="12" t="s">
        <v>2816</v>
      </c>
      <c r="M738" s="15">
        <v>316.5</v>
      </c>
      <c r="N738" s="14">
        <f t="shared" si="28"/>
        <v>161.41</v>
      </c>
      <c r="O738" s="13">
        <v>23.126318900160001</v>
      </c>
      <c r="P738" s="12"/>
    </row>
    <row r="739" spans="2:16" ht="15" customHeight="1" x14ac:dyDescent="0.25">
      <c r="B739" s="22" t="s">
        <v>359</v>
      </c>
      <c r="C739" s="25" t="s">
        <v>3498</v>
      </c>
      <c r="D739" s="19" t="s">
        <v>409</v>
      </c>
      <c r="E739" s="19"/>
      <c r="F739" s="19" t="s">
        <v>769</v>
      </c>
      <c r="G739" s="19">
        <v>99</v>
      </c>
      <c r="H739" s="19" t="s">
        <v>451</v>
      </c>
      <c r="I739" s="19" t="s">
        <v>466</v>
      </c>
      <c r="J739" s="19" t="s">
        <v>404</v>
      </c>
      <c r="K739" s="12" t="s">
        <v>3479</v>
      </c>
      <c r="L739" s="12" t="s">
        <v>3497</v>
      </c>
      <c r="M739" s="15">
        <v>317</v>
      </c>
      <c r="N739" s="14">
        <f t="shared" si="28"/>
        <v>161.66999999999999</v>
      </c>
      <c r="O739" s="13">
        <v>27.14</v>
      </c>
      <c r="P739" s="19"/>
    </row>
    <row r="740" spans="2:16" ht="15" customHeight="1" x14ac:dyDescent="0.25">
      <c r="B740" s="37" t="s">
        <v>953</v>
      </c>
      <c r="C740" s="36" t="s">
        <v>1287</v>
      </c>
      <c r="D740" s="33" t="s">
        <v>404</v>
      </c>
      <c r="E740" s="33"/>
      <c r="F740" s="12" t="s">
        <v>1242</v>
      </c>
      <c r="G740" s="33" t="s">
        <v>423</v>
      </c>
      <c r="H740" s="33" t="s">
        <v>422</v>
      </c>
      <c r="I740" s="33" t="s">
        <v>405</v>
      </c>
      <c r="J740" s="33" t="s">
        <v>404</v>
      </c>
      <c r="K740" s="12" t="s">
        <v>1284</v>
      </c>
      <c r="L740" s="12" t="s">
        <v>1286</v>
      </c>
      <c r="M740" s="15">
        <v>317</v>
      </c>
      <c r="N740" s="14">
        <f t="shared" si="28"/>
        <v>161.66999999999999</v>
      </c>
      <c r="O740" s="34">
        <v>40.342680000000001</v>
      </c>
      <c r="P740" s="12"/>
    </row>
    <row r="741" spans="2:16" ht="15" customHeight="1" x14ac:dyDescent="0.25">
      <c r="B741" s="18" t="s">
        <v>359</v>
      </c>
      <c r="C741" s="25" t="s">
        <v>1885</v>
      </c>
      <c r="D741" s="25" t="s">
        <v>404</v>
      </c>
      <c r="E741" s="19"/>
      <c r="F741" s="12" t="s">
        <v>1622</v>
      </c>
      <c r="G741" s="42">
        <v>95</v>
      </c>
      <c r="H741" s="19" t="s">
        <v>1648</v>
      </c>
      <c r="I741" s="19" t="s">
        <v>557</v>
      </c>
      <c r="J741" s="25" t="s">
        <v>404</v>
      </c>
      <c r="K741" s="19" t="s">
        <v>1821</v>
      </c>
      <c r="L741" s="19" t="s">
        <v>1884</v>
      </c>
      <c r="M741" s="15">
        <v>317.5</v>
      </c>
      <c r="N741" s="14">
        <f t="shared" si="28"/>
        <v>161.91999999999999</v>
      </c>
      <c r="O741" s="13">
        <v>24.5</v>
      </c>
      <c r="P741" s="13"/>
    </row>
    <row r="742" spans="2:16" ht="15" customHeight="1" x14ac:dyDescent="0.25">
      <c r="B742" s="18" t="s">
        <v>359</v>
      </c>
      <c r="C742" s="17" t="s">
        <v>885</v>
      </c>
      <c r="D742" s="12" t="s">
        <v>878</v>
      </c>
      <c r="E742" s="12"/>
      <c r="F742" s="12" t="s">
        <v>473</v>
      </c>
      <c r="G742" s="16">
        <v>103</v>
      </c>
      <c r="H742" s="12" t="s">
        <v>537</v>
      </c>
      <c r="I742" s="12" t="s">
        <v>466</v>
      </c>
      <c r="J742" s="12" t="s">
        <v>404</v>
      </c>
      <c r="K742" s="12" t="s">
        <v>754</v>
      </c>
      <c r="L742" s="12" t="s">
        <v>884</v>
      </c>
      <c r="M742" s="15">
        <v>317.5</v>
      </c>
      <c r="N742" s="14">
        <f t="shared" si="28"/>
        <v>161.91999999999999</v>
      </c>
      <c r="O742" s="13">
        <v>27.53062654464</v>
      </c>
      <c r="P742" s="12"/>
    </row>
    <row r="743" spans="2:16" ht="15" customHeight="1" x14ac:dyDescent="0.25">
      <c r="B743" s="18" t="s">
        <v>359</v>
      </c>
      <c r="C743" s="17" t="s">
        <v>2189</v>
      </c>
      <c r="D743" s="12" t="s">
        <v>404</v>
      </c>
      <c r="E743" s="12" t="s">
        <v>580</v>
      </c>
      <c r="F743" s="12" t="s">
        <v>579</v>
      </c>
      <c r="G743" s="16">
        <v>116</v>
      </c>
      <c r="H743" s="12" t="s">
        <v>437</v>
      </c>
      <c r="I743" s="12" t="s">
        <v>466</v>
      </c>
      <c r="J743" s="12" t="s">
        <v>404</v>
      </c>
      <c r="K743" s="12" t="s">
        <v>2168</v>
      </c>
      <c r="L743" s="12" t="s">
        <v>2188</v>
      </c>
      <c r="M743" s="15">
        <v>318</v>
      </c>
      <c r="N743" s="14">
        <f t="shared" si="28"/>
        <v>162.18</v>
      </c>
      <c r="O743" s="13">
        <v>44.09</v>
      </c>
      <c r="P743" s="12"/>
    </row>
    <row r="744" spans="2:16" s="41" customFormat="1" ht="15" customHeight="1" x14ac:dyDescent="0.2">
      <c r="B744" s="18" t="s">
        <v>359</v>
      </c>
      <c r="C744" s="17" t="s">
        <v>652</v>
      </c>
      <c r="D744" s="12" t="s">
        <v>404</v>
      </c>
      <c r="E744" s="12" t="s">
        <v>580</v>
      </c>
      <c r="F744" s="12" t="s">
        <v>651</v>
      </c>
      <c r="G744" s="16" t="s">
        <v>627</v>
      </c>
      <c r="H744" s="12" t="s">
        <v>569</v>
      </c>
      <c r="I744" s="12" t="s">
        <v>405</v>
      </c>
      <c r="J744" s="12" t="s">
        <v>404</v>
      </c>
      <c r="K744" s="12" t="s">
        <v>556</v>
      </c>
      <c r="L744" s="12" t="s">
        <v>650</v>
      </c>
      <c r="M744" s="15">
        <v>318</v>
      </c>
      <c r="N744" s="14">
        <f t="shared" si="28"/>
        <v>162.18</v>
      </c>
      <c r="O744" s="13">
        <v>52.258499999999998</v>
      </c>
      <c r="P744" s="12"/>
    </row>
    <row r="745" spans="2:16" ht="15" customHeight="1" x14ac:dyDescent="0.25">
      <c r="B745" s="22" t="s">
        <v>359</v>
      </c>
      <c r="C745" s="21" t="s">
        <v>771</v>
      </c>
      <c r="D745" s="19" t="s">
        <v>770</v>
      </c>
      <c r="E745" s="19"/>
      <c r="F745" s="19" t="s">
        <v>769</v>
      </c>
      <c r="G745" s="19">
        <v>99</v>
      </c>
      <c r="H745" s="19" t="s">
        <v>451</v>
      </c>
      <c r="I745" s="19" t="s">
        <v>466</v>
      </c>
      <c r="J745" s="19" t="s">
        <v>404</v>
      </c>
      <c r="K745" s="19" t="s">
        <v>754</v>
      </c>
      <c r="L745" s="19" t="s">
        <v>768</v>
      </c>
      <c r="M745" s="15">
        <v>318.5</v>
      </c>
      <c r="N745" s="14">
        <f t="shared" si="28"/>
        <v>162.43</v>
      </c>
      <c r="O745" s="13">
        <v>26.46</v>
      </c>
      <c r="P745" s="19"/>
    </row>
    <row r="746" spans="2:16" ht="15" customHeight="1" x14ac:dyDescent="0.25">
      <c r="B746" s="18" t="s">
        <v>359</v>
      </c>
      <c r="C746" s="17" t="s">
        <v>649</v>
      </c>
      <c r="D746" s="12" t="s">
        <v>404</v>
      </c>
      <c r="E746" s="12" t="s">
        <v>580</v>
      </c>
      <c r="F746" s="12" t="s">
        <v>648</v>
      </c>
      <c r="G746" s="16" t="s">
        <v>627</v>
      </c>
      <c r="H746" s="12" t="s">
        <v>569</v>
      </c>
      <c r="I746" s="12" t="s">
        <v>405</v>
      </c>
      <c r="J746" s="12" t="s">
        <v>404</v>
      </c>
      <c r="K746" s="12" t="s">
        <v>556</v>
      </c>
      <c r="L746" s="12" t="s">
        <v>647</v>
      </c>
      <c r="M746" s="15">
        <v>318.5</v>
      </c>
      <c r="N746" s="14">
        <f t="shared" si="28"/>
        <v>162.43</v>
      </c>
      <c r="O746" s="13">
        <v>54.463500000000003</v>
      </c>
      <c r="P746" s="12"/>
    </row>
    <row r="747" spans="2:16" ht="15" customHeight="1" x14ac:dyDescent="0.25">
      <c r="B747" s="18" t="s">
        <v>359</v>
      </c>
      <c r="C747" s="17" t="s">
        <v>2767</v>
      </c>
      <c r="D747" s="12" t="s">
        <v>878</v>
      </c>
      <c r="E747" s="12"/>
      <c r="F747" s="12" t="s">
        <v>473</v>
      </c>
      <c r="G747" s="16">
        <v>103</v>
      </c>
      <c r="H747" s="12" t="s">
        <v>756</v>
      </c>
      <c r="I747" s="12" t="s">
        <v>466</v>
      </c>
      <c r="J747" s="12" t="s">
        <v>404</v>
      </c>
      <c r="K747" s="12" t="s">
        <v>2604</v>
      </c>
      <c r="L747" s="12" t="s">
        <v>2766</v>
      </c>
      <c r="M747" s="15">
        <v>319.5</v>
      </c>
      <c r="N747" s="14">
        <f t="shared" si="28"/>
        <v>162.94</v>
      </c>
      <c r="O747" s="13">
        <v>29.09</v>
      </c>
      <c r="P747" s="12"/>
    </row>
    <row r="748" spans="2:16" ht="15" customHeight="1" x14ac:dyDescent="0.25">
      <c r="B748" s="18" t="s">
        <v>359</v>
      </c>
      <c r="C748" s="25" t="s">
        <v>2322</v>
      </c>
      <c r="D748" s="19" t="s">
        <v>878</v>
      </c>
      <c r="E748" s="19"/>
      <c r="F748" s="19" t="s">
        <v>561</v>
      </c>
      <c r="G748" s="19">
        <v>109</v>
      </c>
      <c r="H748" s="19" t="s">
        <v>537</v>
      </c>
      <c r="I748" s="19" t="s">
        <v>557</v>
      </c>
      <c r="J748" s="19" t="s">
        <v>404</v>
      </c>
      <c r="K748" s="12" t="s">
        <v>2258</v>
      </c>
      <c r="L748" s="12" t="s">
        <v>2321</v>
      </c>
      <c r="M748" s="15">
        <v>319.5</v>
      </c>
      <c r="N748" s="14">
        <f t="shared" si="28"/>
        <v>162.94</v>
      </c>
      <c r="O748" s="13">
        <v>30.54</v>
      </c>
      <c r="P748" s="19"/>
    </row>
    <row r="749" spans="2:16" ht="15" customHeight="1" x14ac:dyDescent="0.25">
      <c r="B749" s="18" t="s">
        <v>953</v>
      </c>
      <c r="C749" s="17" t="s">
        <v>1606</v>
      </c>
      <c r="D749" s="28" t="s">
        <v>404</v>
      </c>
      <c r="E749" s="12"/>
      <c r="F749" s="12" t="s">
        <v>1605</v>
      </c>
      <c r="G749" s="16">
        <v>106</v>
      </c>
      <c r="H749" s="12" t="s">
        <v>756</v>
      </c>
      <c r="I749" s="12" t="s">
        <v>557</v>
      </c>
      <c r="J749" s="12" t="s">
        <v>404</v>
      </c>
      <c r="K749" s="12" t="s">
        <v>1482</v>
      </c>
      <c r="L749" s="12" t="s">
        <v>1604</v>
      </c>
      <c r="M749" s="15">
        <v>319.5</v>
      </c>
      <c r="N749" s="14">
        <f t="shared" si="28"/>
        <v>162.94</v>
      </c>
      <c r="O749" s="13">
        <v>28.820232000000001</v>
      </c>
      <c r="P749" s="12"/>
    </row>
    <row r="750" spans="2:16" ht="15" customHeight="1" x14ac:dyDescent="0.25">
      <c r="B750" s="37" t="s">
        <v>953</v>
      </c>
      <c r="C750" s="36" t="s">
        <v>1414</v>
      </c>
      <c r="D750" s="33" t="s">
        <v>404</v>
      </c>
      <c r="E750" s="33"/>
      <c r="F750" s="12" t="s">
        <v>573</v>
      </c>
      <c r="G750" s="33" t="s">
        <v>1413</v>
      </c>
      <c r="H750" s="33" t="s">
        <v>437</v>
      </c>
      <c r="I750" s="33" t="s">
        <v>557</v>
      </c>
      <c r="J750" s="33" t="s">
        <v>404</v>
      </c>
      <c r="K750" s="12" t="s">
        <v>1409</v>
      </c>
      <c r="L750" s="12" t="s">
        <v>1412</v>
      </c>
      <c r="M750" s="15">
        <v>319.5</v>
      </c>
      <c r="N750" s="14">
        <f t="shared" si="28"/>
        <v>162.94</v>
      </c>
      <c r="O750" s="34">
        <v>41.005987800000007</v>
      </c>
      <c r="P750" s="12"/>
    </row>
    <row r="751" spans="2:16" ht="15" customHeight="1" x14ac:dyDescent="0.25">
      <c r="B751" s="18" t="s">
        <v>359</v>
      </c>
      <c r="C751" s="17" t="s">
        <v>926</v>
      </c>
      <c r="D751" s="12" t="s">
        <v>923</v>
      </c>
      <c r="E751" s="12"/>
      <c r="F751" s="12" t="s">
        <v>706</v>
      </c>
      <c r="G751" s="16">
        <v>95</v>
      </c>
      <c r="H751" s="12" t="s">
        <v>451</v>
      </c>
      <c r="I751" s="12" t="s">
        <v>557</v>
      </c>
      <c r="J751" s="12" t="s">
        <v>404</v>
      </c>
      <c r="K751" s="12" t="s">
        <v>918</v>
      </c>
      <c r="L751" s="12" t="s">
        <v>925</v>
      </c>
      <c r="M751" s="15">
        <v>319.5</v>
      </c>
      <c r="N751" s="14">
        <f t="shared" si="28"/>
        <v>162.94</v>
      </c>
      <c r="O751" s="13">
        <v>23.384025000000001</v>
      </c>
      <c r="P751" s="12"/>
    </row>
    <row r="752" spans="2:16" ht="15" customHeight="1" x14ac:dyDescent="0.25">
      <c r="B752" s="18" t="s">
        <v>359</v>
      </c>
      <c r="C752" s="17" t="s">
        <v>2831</v>
      </c>
      <c r="D752" s="12" t="s">
        <v>409</v>
      </c>
      <c r="E752" s="12"/>
      <c r="F752" s="12" t="s">
        <v>700</v>
      </c>
      <c r="G752" s="16">
        <v>99</v>
      </c>
      <c r="H752" s="12" t="s">
        <v>1648</v>
      </c>
      <c r="I752" s="12" t="s">
        <v>557</v>
      </c>
      <c r="J752" s="12" t="s">
        <v>404</v>
      </c>
      <c r="K752" s="12" t="s">
        <v>2604</v>
      </c>
      <c r="L752" s="12" t="s">
        <v>2830</v>
      </c>
      <c r="M752" s="15">
        <v>320</v>
      </c>
      <c r="N752" s="14">
        <f t="shared" si="28"/>
        <v>163.19999999999999</v>
      </c>
      <c r="O752" s="13">
        <v>23.556151000000003</v>
      </c>
      <c r="P752" s="12"/>
    </row>
    <row r="753" spans="2:16" ht="15" customHeight="1" x14ac:dyDescent="0.25">
      <c r="B753" s="18" t="s">
        <v>359</v>
      </c>
      <c r="C753" s="26" t="s">
        <v>895</v>
      </c>
      <c r="D753" s="12" t="s">
        <v>763</v>
      </c>
      <c r="E753" s="12"/>
      <c r="F753" s="12" t="s">
        <v>697</v>
      </c>
      <c r="G753" s="16">
        <v>100</v>
      </c>
      <c r="H753" s="12" t="s">
        <v>537</v>
      </c>
      <c r="I753" s="12" t="s">
        <v>557</v>
      </c>
      <c r="J753" s="12" t="s">
        <v>404</v>
      </c>
      <c r="K753" s="12" t="s">
        <v>754</v>
      </c>
      <c r="L753" s="12" t="s">
        <v>894</v>
      </c>
      <c r="M753" s="15">
        <v>320</v>
      </c>
      <c r="N753" s="14">
        <f t="shared" si="28"/>
        <v>163.19999999999999</v>
      </c>
      <c r="O753" s="13">
        <v>24.62</v>
      </c>
      <c r="P753" s="12"/>
    </row>
    <row r="754" spans="2:16" ht="15" customHeight="1" x14ac:dyDescent="0.25">
      <c r="B754" s="18" t="s">
        <v>359</v>
      </c>
      <c r="C754" s="17" t="s">
        <v>2232</v>
      </c>
      <c r="D754" s="12" t="s">
        <v>404</v>
      </c>
      <c r="E754" s="12" t="s">
        <v>580</v>
      </c>
      <c r="F754" s="12" t="s">
        <v>570</v>
      </c>
      <c r="G754" s="16">
        <v>115</v>
      </c>
      <c r="H754" s="12" t="s">
        <v>569</v>
      </c>
      <c r="I754" s="12" t="s">
        <v>466</v>
      </c>
      <c r="J754" s="12" t="s">
        <v>404</v>
      </c>
      <c r="K754" s="12" t="s">
        <v>2168</v>
      </c>
      <c r="L754" s="12" t="s">
        <v>2231</v>
      </c>
      <c r="M754" s="15">
        <v>320.5</v>
      </c>
      <c r="N754" s="14">
        <f t="shared" si="28"/>
        <v>163.44999999999999</v>
      </c>
      <c r="O754" s="13">
        <v>41.89</v>
      </c>
      <c r="P754" s="12"/>
    </row>
    <row r="755" spans="2:16" ht="15" customHeight="1" x14ac:dyDescent="0.25">
      <c r="B755" s="18" t="s">
        <v>953</v>
      </c>
      <c r="C755" s="17" t="s">
        <v>1620</v>
      </c>
      <c r="D755" s="28" t="s">
        <v>404</v>
      </c>
      <c r="E755" s="12"/>
      <c r="F755" s="12" t="s">
        <v>1619</v>
      </c>
      <c r="G755" s="16" t="s">
        <v>1498</v>
      </c>
      <c r="H755" s="12" t="s">
        <v>756</v>
      </c>
      <c r="I755" s="12" t="s">
        <v>557</v>
      </c>
      <c r="J755" s="12" t="s">
        <v>404</v>
      </c>
      <c r="K755" s="12" t="s">
        <v>1482</v>
      </c>
      <c r="L755" s="12" t="s">
        <v>1618</v>
      </c>
      <c r="M755" s="15">
        <v>320.5</v>
      </c>
      <c r="N755" s="14">
        <f t="shared" si="28"/>
        <v>163.44999999999999</v>
      </c>
      <c r="O755" s="13">
        <v>25.405833600000001</v>
      </c>
      <c r="P755" s="12"/>
    </row>
    <row r="756" spans="2:16" ht="15" customHeight="1" x14ac:dyDescent="0.25">
      <c r="B756" s="18" t="s">
        <v>359</v>
      </c>
      <c r="C756" s="17" t="s">
        <v>672</v>
      </c>
      <c r="D756" s="12" t="s">
        <v>404</v>
      </c>
      <c r="E756" s="12"/>
      <c r="F756" s="12" t="s">
        <v>671</v>
      </c>
      <c r="G756" s="16">
        <v>100</v>
      </c>
      <c r="H756" s="12" t="s">
        <v>537</v>
      </c>
      <c r="I756" s="12" t="s">
        <v>466</v>
      </c>
      <c r="J756" s="12" t="s">
        <v>404</v>
      </c>
      <c r="K756" s="12" t="s">
        <v>670</v>
      </c>
      <c r="L756" s="12" t="s">
        <v>669</v>
      </c>
      <c r="M756" s="15">
        <v>320.5</v>
      </c>
      <c r="N756" s="14">
        <f t="shared" si="28"/>
        <v>163.44999999999999</v>
      </c>
      <c r="O756" s="13">
        <v>23.77</v>
      </c>
      <c r="P756" s="12"/>
    </row>
    <row r="757" spans="2:16" ht="15" customHeight="1" x14ac:dyDescent="0.25">
      <c r="B757" s="18" t="s">
        <v>359</v>
      </c>
      <c r="C757" s="17" t="s">
        <v>587</v>
      </c>
      <c r="D757" s="12" t="s">
        <v>404</v>
      </c>
      <c r="E757" s="12"/>
      <c r="F757" s="12" t="s">
        <v>586</v>
      </c>
      <c r="G757" s="16">
        <v>114</v>
      </c>
      <c r="H757" s="12" t="s">
        <v>437</v>
      </c>
      <c r="I757" s="12" t="s">
        <v>466</v>
      </c>
      <c r="J757" s="12" t="s">
        <v>404</v>
      </c>
      <c r="K757" s="12" t="s">
        <v>556</v>
      </c>
      <c r="L757" s="12" t="s">
        <v>585</v>
      </c>
      <c r="M757" s="15">
        <v>320.5</v>
      </c>
      <c r="N757" s="14">
        <f t="shared" si="28"/>
        <v>163.44999999999999</v>
      </c>
      <c r="O757" s="13">
        <v>39.69</v>
      </c>
      <c r="P757" s="12"/>
    </row>
    <row r="758" spans="2:16" ht="15" customHeight="1" x14ac:dyDescent="0.25">
      <c r="B758" s="18" t="s">
        <v>359</v>
      </c>
      <c r="C758" s="17" t="s">
        <v>590</v>
      </c>
      <c r="D758" s="12" t="s">
        <v>404</v>
      </c>
      <c r="E758" s="12"/>
      <c r="F758" s="12" t="s">
        <v>589</v>
      </c>
      <c r="G758" s="16">
        <v>110</v>
      </c>
      <c r="H758" s="12" t="s">
        <v>437</v>
      </c>
      <c r="I758" s="12" t="s">
        <v>466</v>
      </c>
      <c r="J758" s="12" t="s">
        <v>404</v>
      </c>
      <c r="K758" s="12" t="s">
        <v>556</v>
      </c>
      <c r="L758" s="12" t="s">
        <v>588</v>
      </c>
      <c r="M758" s="15">
        <v>321</v>
      </c>
      <c r="N758" s="14">
        <f t="shared" si="28"/>
        <v>163.71</v>
      </c>
      <c r="O758" s="13">
        <v>38.366999999999997</v>
      </c>
      <c r="P758" s="12"/>
    </row>
    <row r="759" spans="2:16" ht="15" customHeight="1" x14ac:dyDescent="0.25">
      <c r="B759" s="18" t="s">
        <v>359</v>
      </c>
      <c r="C759" s="17" t="s">
        <v>1753</v>
      </c>
      <c r="D759" s="12" t="s">
        <v>404</v>
      </c>
      <c r="E759" s="12"/>
      <c r="F759" s="12" t="s">
        <v>1506</v>
      </c>
      <c r="G759" s="16">
        <v>103</v>
      </c>
      <c r="H759" s="12" t="s">
        <v>1648</v>
      </c>
      <c r="I759" s="12" t="s">
        <v>557</v>
      </c>
      <c r="J759" s="12" t="s">
        <v>404</v>
      </c>
      <c r="K759" s="12" t="s">
        <v>1647</v>
      </c>
      <c r="L759" s="12" t="s">
        <v>1752</v>
      </c>
      <c r="M759" s="15">
        <v>321.5</v>
      </c>
      <c r="N759" s="14">
        <f t="shared" si="28"/>
        <v>163.96</v>
      </c>
      <c r="O759" s="13">
        <v>25.137</v>
      </c>
      <c r="P759" s="12"/>
    </row>
    <row r="760" spans="2:16" ht="15" customHeight="1" x14ac:dyDescent="0.25">
      <c r="B760" s="18" t="s">
        <v>359</v>
      </c>
      <c r="C760" s="17" t="s">
        <v>1945</v>
      </c>
      <c r="D760" s="12" t="s">
        <v>404</v>
      </c>
      <c r="E760" s="12"/>
      <c r="F760" s="12" t="s">
        <v>908</v>
      </c>
      <c r="G760" s="16">
        <v>94</v>
      </c>
      <c r="H760" s="12" t="s">
        <v>1648</v>
      </c>
      <c r="I760" s="12" t="s">
        <v>557</v>
      </c>
      <c r="J760" s="12" t="s">
        <v>404</v>
      </c>
      <c r="K760" s="12" t="s">
        <v>1821</v>
      </c>
      <c r="L760" s="12" t="s">
        <v>1944</v>
      </c>
      <c r="M760" s="15">
        <v>322</v>
      </c>
      <c r="N760" s="14">
        <f t="shared" si="28"/>
        <v>164.22</v>
      </c>
      <c r="O760" s="13">
        <v>22.1</v>
      </c>
      <c r="P760" s="12"/>
    </row>
    <row r="761" spans="2:16" ht="15" customHeight="1" x14ac:dyDescent="0.25">
      <c r="B761" s="18" t="s">
        <v>953</v>
      </c>
      <c r="C761" s="17" t="s">
        <v>1391</v>
      </c>
      <c r="D761" s="28" t="s">
        <v>404</v>
      </c>
      <c r="E761" s="12" t="s">
        <v>580</v>
      </c>
      <c r="F761" s="12" t="s">
        <v>1051</v>
      </c>
      <c r="G761" s="16">
        <v>113</v>
      </c>
      <c r="H761" s="12" t="s">
        <v>412</v>
      </c>
      <c r="I761" s="12" t="s">
        <v>436</v>
      </c>
      <c r="J761" s="12" t="s">
        <v>404</v>
      </c>
      <c r="K761" s="12" t="s">
        <v>1308</v>
      </c>
      <c r="L761" s="12" t="s">
        <v>1390</v>
      </c>
      <c r="M761" s="15">
        <v>322.5</v>
      </c>
      <c r="N761" s="14">
        <f t="shared" si="28"/>
        <v>164.47</v>
      </c>
      <c r="O761" s="13">
        <v>60.029000000000003</v>
      </c>
      <c r="P761" s="12"/>
    </row>
    <row r="762" spans="2:16" ht="15" customHeight="1" x14ac:dyDescent="0.25">
      <c r="B762" s="18" t="s">
        <v>953</v>
      </c>
      <c r="C762" s="17" t="s">
        <v>1061</v>
      </c>
      <c r="D762" s="28" t="s">
        <v>404</v>
      </c>
      <c r="E762" s="12"/>
      <c r="F762" s="12" t="s">
        <v>877</v>
      </c>
      <c r="G762" s="16">
        <v>107</v>
      </c>
      <c r="H762" s="12" t="s">
        <v>756</v>
      </c>
      <c r="I762" s="12" t="s">
        <v>557</v>
      </c>
      <c r="J762" s="12" t="s">
        <v>404</v>
      </c>
      <c r="K762" s="12" t="s">
        <v>1060</v>
      </c>
      <c r="L762" s="12" t="s">
        <v>1059</v>
      </c>
      <c r="M762" s="15">
        <v>322.5</v>
      </c>
      <c r="N762" s="14">
        <f t="shared" si="28"/>
        <v>164.47</v>
      </c>
      <c r="O762" s="13">
        <v>30.980420615040007</v>
      </c>
      <c r="P762" s="12"/>
    </row>
    <row r="763" spans="2:16" ht="15" customHeight="1" x14ac:dyDescent="0.25">
      <c r="B763" s="18" t="s">
        <v>953</v>
      </c>
      <c r="C763" s="17" t="s">
        <v>1351</v>
      </c>
      <c r="D763" s="28" t="s">
        <v>404</v>
      </c>
      <c r="E763" s="12" t="s">
        <v>580</v>
      </c>
      <c r="F763" s="12" t="s">
        <v>662</v>
      </c>
      <c r="G763" s="16" t="s">
        <v>1350</v>
      </c>
      <c r="H763" s="12" t="s">
        <v>412</v>
      </c>
      <c r="I763" s="12" t="s">
        <v>427</v>
      </c>
      <c r="J763" s="12" t="s">
        <v>404</v>
      </c>
      <c r="K763" s="12" t="s">
        <v>1308</v>
      </c>
      <c r="L763" s="12" t="s">
        <v>1349</v>
      </c>
      <c r="M763" s="15">
        <v>323.5</v>
      </c>
      <c r="N763" s="14">
        <f t="shared" si="28"/>
        <v>164.98</v>
      </c>
      <c r="O763" s="13">
        <v>54.959664061440002</v>
      </c>
      <c r="P763" s="12"/>
    </row>
    <row r="764" spans="2:16" ht="15" customHeight="1" x14ac:dyDescent="0.25">
      <c r="B764" s="18" t="s">
        <v>359</v>
      </c>
      <c r="C764" s="17" t="s">
        <v>666</v>
      </c>
      <c r="D764" s="12" t="s">
        <v>404</v>
      </c>
      <c r="E764" s="12" t="s">
        <v>580</v>
      </c>
      <c r="F764" s="12" t="s">
        <v>665</v>
      </c>
      <c r="G764" s="16" t="s">
        <v>634</v>
      </c>
      <c r="H764" s="12" t="s">
        <v>569</v>
      </c>
      <c r="I764" s="12" t="s">
        <v>405</v>
      </c>
      <c r="J764" s="12" t="s">
        <v>404</v>
      </c>
      <c r="K764" s="12" t="s">
        <v>556</v>
      </c>
      <c r="L764" s="12" t="s">
        <v>664</v>
      </c>
      <c r="M764" s="15">
        <v>323.5</v>
      </c>
      <c r="N764" s="14">
        <f t="shared" si="28"/>
        <v>164.98</v>
      </c>
      <c r="O764" s="13">
        <v>54.022500000000001</v>
      </c>
      <c r="P764" s="12"/>
    </row>
    <row r="765" spans="2:16" s="41" customFormat="1" ht="15" customHeight="1" x14ac:dyDescent="0.2">
      <c r="B765" s="37" t="s">
        <v>953</v>
      </c>
      <c r="C765" s="36" t="s">
        <v>1104</v>
      </c>
      <c r="D765" s="33" t="s">
        <v>404</v>
      </c>
      <c r="E765" s="33"/>
      <c r="F765" s="12" t="s">
        <v>665</v>
      </c>
      <c r="G765" s="33" t="s">
        <v>634</v>
      </c>
      <c r="H765" s="33" t="s">
        <v>412</v>
      </c>
      <c r="I765" s="33" t="s">
        <v>405</v>
      </c>
      <c r="J765" s="33" t="s">
        <v>404</v>
      </c>
      <c r="K765" s="12" t="s">
        <v>1101</v>
      </c>
      <c r="L765" s="35" t="s">
        <v>1103</v>
      </c>
      <c r="M765" s="15">
        <v>358.5</v>
      </c>
      <c r="N765" s="31">
        <v>165</v>
      </c>
      <c r="O765" s="34">
        <v>58.658000000000001</v>
      </c>
      <c r="P765" s="33"/>
    </row>
    <row r="766" spans="2:16" ht="15" customHeight="1" x14ac:dyDescent="0.25">
      <c r="B766" s="18" t="s">
        <v>359</v>
      </c>
      <c r="C766" s="17" t="s">
        <v>1762</v>
      </c>
      <c r="D766" s="12" t="s">
        <v>404</v>
      </c>
      <c r="E766" s="12"/>
      <c r="F766" s="12" t="s">
        <v>1761</v>
      </c>
      <c r="G766" s="16">
        <v>92</v>
      </c>
      <c r="H766" s="12" t="s">
        <v>1648</v>
      </c>
      <c r="I766" s="12" t="s">
        <v>557</v>
      </c>
      <c r="J766" s="12" t="s">
        <v>404</v>
      </c>
      <c r="K766" s="12" t="s">
        <v>1647</v>
      </c>
      <c r="L766" s="12" t="s">
        <v>1760</v>
      </c>
      <c r="M766" s="15">
        <v>324</v>
      </c>
      <c r="N766" s="14">
        <f t="shared" ref="N766:N829" si="29">M766-ROUND(M766*$N$7,2)</f>
        <v>165.24</v>
      </c>
      <c r="O766" s="13">
        <v>19.974124800000002</v>
      </c>
      <c r="P766" s="12"/>
    </row>
    <row r="767" spans="2:16" s="41" customFormat="1" ht="15" customHeight="1" x14ac:dyDescent="0.2">
      <c r="B767" s="18" t="s">
        <v>359</v>
      </c>
      <c r="C767" s="17" t="s">
        <v>660</v>
      </c>
      <c r="D767" s="12" t="s">
        <v>404</v>
      </c>
      <c r="E767" s="12"/>
      <c r="F767" s="12" t="s">
        <v>659</v>
      </c>
      <c r="G767" s="16" t="s">
        <v>658</v>
      </c>
      <c r="H767" s="12" t="s">
        <v>569</v>
      </c>
      <c r="I767" s="12" t="s">
        <v>405</v>
      </c>
      <c r="J767" s="12" t="s">
        <v>404</v>
      </c>
      <c r="K767" s="12" t="s">
        <v>556</v>
      </c>
      <c r="L767" s="12" t="s">
        <v>657</v>
      </c>
      <c r="M767" s="15">
        <v>324</v>
      </c>
      <c r="N767" s="14">
        <f t="shared" si="29"/>
        <v>165.24</v>
      </c>
      <c r="O767" s="13">
        <v>49.171500000000002</v>
      </c>
      <c r="P767" s="12"/>
    </row>
    <row r="768" spans="2:16" ht="15" customHeight="1" x14ac:dyDescent="0.25">
      <c r="B768" s="18" t="s">
        <v>359</v>
      </c>
      <c r="C768" s="17" t="s">
        <v>2803</v>
      </c>
      <c r="D768" s="12" t="s">
        <v>770</v>
      </c>
      <c r="E768" s="12"/>
      <c r="F768" s="12" t="s">
        <v>1527</v>
      </c>
      <c r="G768" s="16">
        <v>95</v>
      </c>
      <c r="H768" s="12" t="s">
        <v>756</v>
      </c>
      <c r="I768" s="12" t="s">
        <v>557</v>
      </c>
      <c r="J768" s="12" t="s">
        <v>2620</v>
      </c>
      <c r="K768" s="12" t="s">
        <v>2604</v>
      </c>
      <c r="L768" s="12" t="s">
        <v>2802</v>
      </c>
      <c r="M768" s="15">
        <v>325</v>
      </c>
      <c r="N768" s="14">
        <f t="shared" si="29"/>
        <v>165.75</v>
      </c>
      <c r="O768" s="13">
        <v>25.661544000000003</v>
      </c>
      <c r="P768" s="12"/>
    </row>
    <row r="769" spans="2:16" ht="15" customHeight="1" x14ac:dyDescent="0.25">
      <c r="B769" s="18" t="s">
        <v>359</v>
      </c>
      <c r="C769" s="17" t="s">
        <v>2452</v>
      </c>
      <c r="D769" s="12" t="s">
        <v>777</v>
      </c>
      <c r="E769" s="12"/>
      <c r="F769" s="12" t="s">
        <v>1627</v>
      </c>
      <c r="G769" s="16">
        <v>96</v>
      </c>
      <c r="H769" s="12" t="s">
        <v>1648</v>
      </c>
      <c r="I769" s="12" t="s">
        <v>557</v>
      </c>
      <c r="J769" s="12" t="s">
        <v>404</v>
      </c>
      <c r="K769" s="12" t="s">
        <v>2441</v>
      </c>
      <c r="L769" s="12" t="s">
        <v>2451</v>
      </c>
      <c r="M769" s="15">
        <v>325</v>
      </c>
      <c r="N769" s="14">
        <f t="shared" si="29"/>
        <v>165.75</v>
      </c>
      <c r="O769" s="13">
        <v>21.9</v>
      </c>
      <c r="P769" s="12"/>
    </row>
    <row r="770" spans="2:16" ht="15" customHeight="1" x14ac:dyDescent="0.25">
      <c r="B770" s="18" t="s">
        <v>953</v>
      </c>
      <c r="C770" s="28" t="s">
        <v>1480</v>
      </c>
      <c r="D770" s="12" t="s">
        <v>444</v>
      </c>
      <c r="E770" s="33" t="s">
        <v>580</v>
      </c>
      <c r="F770" s="12" t="s">
        <v>1479</v>
      </c>
      <c r="G770" s="12">
        <v>116</v>
      </c>
      <c r="H770" s="12" t="s">
        <v>569</v>
      </c>
      <c r="I770" s="12" t="s">
        <v>466</v>
      </c>
      <c r="J770" s="12" t="s">
        <v>404</v>
      </c>
      <c r="K770" s="12" t="s">
        <v>1409</v>
      </c>
      <c r="L770" s="12" t="s">
        <v>1478</v>
      </c>
      <c r="M770" s="15">
        <v>325</v>
      </c>
      <c r="N770" s="40">
        <f t="shared" si="29"/>
        <v>165.75</v>
      </c>
      <c r="O770" s="13">
        <v>42.95</v>
      </c>
      <c r="P770" s="12"/>
    </row>
    <row r="771" spans="2:16" s="41" customFormat="1" ht="15" customHeight="1" x14ac:dyDescent="0.2">
      <c r="B771" s="18" t="s">
        <v>359</v>
      </c>
      <c r="C771" s="17" t="s">
        <v>2393</v>
      </c>
      <c r="D771" s="12" t="s">
        <v>777</v>
      </c>
      <c r="E771" s="12"/>
      <c r="F771" s="12" t="s">
        <v>558</v>
      </c>
      <c r="G771" s="16">
        <v>111</v>
      </c>
      <c r="H771" s="12" t="s">
        <v>451</v>
      </c>
      <c r="I771" s="12" t="s">
        <v>557</v>
      </c>
      <c r="J771" s="12" t="s">
        <v>404</v>
      </c>
      <c r="K771" s="12" t="s">
        <v>2258</v>
      </c>
      <c r="L771" s="12" t="s">
        <v>2392</v>
      </c>
      <c r="M771" s="15">
        <v>326.5</v>
      </c>
      <c r="N771" s="14">
        <f t="shared" si="29"/>
        <v>166.51</v>
      </c>
      <c r="O771" s="12">
        <v>34.700000000000003</v>
      </c>
      <c r="P771" s="12"/>
    </row>
    <row r="772" spans="2:16" ht="15" customHeight="1" x14ac:dyDescent="0.25">
      <c r="B772" s="18" t="s">
        <v>953</v>
      </c>
      <c r="C772" s="17" t="s">
        <v>1377</v>
      </c>
      <c r="D772" s="28" t="s">
        <v>404</v>
      </c>
      <c r="E772" s="12" t="s">
        <v>580</v>
      </c>
      <c r="F772" s="12" t="s">
        <v>648</v>
      </c>
      <c r="G772" s="16" t="s">
        <v>627</v>
      </c>
      <c r="H772" s="12" t="s">
        <v>412</v>
      </c>
      <c r="I772" s="12" t="s">
        <v>405</v>
      </c>
      <c r="J772" s="12" t="s">
        <v>404</v>
      </c>
      <c r="K772" s="12" t="s">
        <v>1308</v>
      </c>
      <c r="L772" s="12" t="s">
        <v>1376</v>
      </c>
      <c r="M772" s="15">
        <v>326.5</v>
      </c>
      <c r="N772" s="14">
        <f t="shared" si="29"/>
        <v>166.51</v>
      </c>
      <c r="O772" s="13">
        <v>48.501706000000006</v>
      </c>
      <c r="P772" s="12"/>
    </row>
    <row r="773" spans="2:16" ht="15" customHeight="1" x14ac:dyDescent="0.25">
      <c r="B773" s="18" t="s">
        <v>953</v>
      </c>
      <c r="C773" s="17" t="s">
        <v>952</v>
      </c>
      <c r="D773" s="28" t="s">
        <v>404</v>
      </c>
      <c r="E773" s="12" t="s">
        <v>951</v>
      </c>
      <c r="F773" s="12" t="s">
        <v>950</v>
      </c>
      <c r="G773" s="16">
        <v>114</v>
      </c>
      <c r="H773" s="12" t="s">
        <v>412</v>
      </c>
      <c r="I773" s="12" t="s">
        <v>436</v>
      </c>
      <c r="J773" s="12" t="s">
        <v>404</v>
      </c>
      <c r="K773" s="12" t="s">
        <v>949</v>
      </c>
      <c r="L773" s="12" t="s">
        <v>948</v>
      </c>
      <c r="M773" s="15">
        <v>326.5</v>
      </c>
      <c r="N773" s="14">
        <f t="shared" si="29"/>
        <v>166.51</v>
      </c>
      <c r="O773" s="13">
        <v>62.0772768</v>
      </c>
      <c r="P773" s="12"/>
    </row>
    <row r="774" spans="2:16" s="41" customFormat="1" ht="15" customHeight="1" x14ac:dyDescent="0.2">
      <c r="B774" s="18" t="s">
        <v>359</v>
      </c>
      <c r="C774" s="17" t="s">
        <v>577</v>
      </c>
      <c r="D774" s="12" t="s">
        <v>404</v>
      </c>
      <c r="E774" s="12"/>
      <c r="F774" s="12" t="s">
        <v>576</v>
      </c>
      <c r="G774" s="16">
        <v>107</v>
      </c>
      <c r="H774" s="12" t="s">
        <v>437</v>
      </c>
      <c r="I774" s="12" t="s">
        <v>466</v>
      </c>
      <c r="J774" s="12" t="s">
        <v>404</v>
      </c>
      <c r="K774" s="12" t="s">
        <v>556</v>
      </c>
      <c r="L774" s="12" t="s">
        <v>575</v>
      </c>
      <c r="M774" s="15">
        <v>326.5</v>
      </c>
      <c r="N774" s="14">
        <f t="shared" si="29"/>
        <v>166.51</v>
      </c>
      <c r="O774" s="13">
        <v>37.044000000000004</v>
      </c>
      <c r="P774" s="12"/>
    </row>
    <row r="775" spans="2:16" ht="15" customHeight="1" x14ac:dyDescent="0.25">
      <c r="B775" s="18" t="s">
        <v>953</v>
      </c>
      <c r="C775" s="17" t="s">
        <v>1080</v>
      </c>
      <c r="D775" s="28" t="s">
        <v>404</v>
      </c>
      <c r="E775" s="12"/>
      <c r="F775" s="12" t="s">
        <v>1079</v>
      </c>
      <c r="G775" s="16">
        <v>115</v>
      </c>
      <c r="H775" s="12" t="s">
        <v>537</v>
      </c>
      <c r="I775" s="12" t="s">
        <v>557</v>
      </c>
      <c r="J775" s="12" t="s">
        <v>404</v>
      </c>
      <c r="K775" s="12" t="s">
        <v>1060</v>
      </c>
      <c r="L775" s="12" t="s">
        <v>1078</v>
      </c>
      <c r="M775" s="15">
        <v>327.5</v>
      </c>
      <c r="N775" s="14">
        <f t="shared" si="29"/>
        <v>167.02</v>
      </c>
      <c r="O775" s="13">
        <v>41.592241148160014</v>
      </c>
      <c r="P775" s="12"/>
    </row>
    <row r="776" spans="2:16" ht="15" customHeight="1" x14ac:dyDescent="0.25">
      <c r="B776" s="18" t="s">
        <v>359</v>
      </c>
      <c r="C776" s="17" t="s">
        <v>2811</v>
      </c>
      <c r="D776" s="12" t="s">
        <v>829</v>
      </c>
      <c r="E776" s="12"/>
      <c r="F776" s="12" t="s">
        <v>514</v>
      </c>
      <c r="G776" s="16">
        <v>94</v>
      </c>
      <c r="H776" s="12" t="s">
        <v>756</v>
      </c>
      <c r="I776" s="12" t="s">
        <v>466</v>
      </c>
      <c r="J776" s="12" t="s">
        <v>826</v>
      </c>
      <c r="K776" s="12" t="s">
        <v>2604</v>
      </c>
      <c r="L776" s="12" t="s">
        <v>2810</v>
      </c>
      <c r="M776" s="15">
        <v>330</v>
      </c>
      <c r="N776" s="14">
        <f t="shared" si="29"/>
        <v>168.3</v>
      </c>
      <c r="O776" s="13">
        <v>29.8</v>
      </c>
      <c r="P776" s="12"/>
    </row>
    <row r="777" spans="2:16" ht="15" customHeight="1" x14ac:dyDescent="0.25">
      <c r="B777" s="18" t="s">
        <v>359</v>
      </c>
      <c r="C777" s="17" t="s">
        <v>2698</v>
      </c>
      <c r="D777" s="12" t="s">
        <v>409</v>
      </c>
      <c r="E777" s="12"/>
      <c r="F777" s="12" t="s">
        <v>514</v>
      </c>
      <c r="G777" s="16">
        <v>94</v>
      </c>
      <c r="H777" s="12" t="s">
        <v>756</v>
      </c>
      <c r="I777" s="12" t="s">
        <v>466</v>
      </c>
      <c r="J777" s="12" t="s">
        <v>826</v>
      </c>
      <c r="K777" s="12" t="s">
        <v>2604</v>
      </c>
      <c r="L777" s="12" t="s">
        <v>2697</v>
      </c>
      <c r="M777" s="15">
        <v>330</v>
      </c>
      <c r="N777" s="14">
        <f t="shared" si="29"/>
        <v>168.3</v>
      </c>
      <c r="O777" s="13">
        <v>26.7836854</v>
      </c>
      <c r="P777" s="12"/>
    </row>
    <row r="778" spans="2:16" ht="15" customHeight="1" x14ac:dyDescent="0.25">
      <c r="B778" s="37" t="s">
        <v>953</v>
      </c>
      <c r="C778" s="36" t="s">
        <v>1417</v>
      </c>
      <c r="D778" s="33" t="s">
        <v>404</v>
      </c>
      <c r="E778" s="33"/>
      <c r="F778" s="12" t="s">
        <v>570</v>
      </c>
      <c r="G778" s="33" t="s">
        <v>1416</v>
      </c>
      <c r="H778" s="33" t="s">
        <v>437</v>
      </c>
      <c r="I778" s="33" t="s">
        <v>466</v>
      </c>
      <c r="J778" s="33" t="s">
        <v>404</v>
      </c>
      <c r="K778" s="12" t="s">
        <v>1409</v>
      </c>
      <c r="L778" s="12" t="s">
        <v>1415</v>
      </c>
      <c r="M778" s="15">
        <v>330.5</v>
      </c>
      <c r="N778" s="14">
        <f t="shared" si="29"/>
        <v>168.55</v>
      </c>
      <c r="O778" s="34">
        <v>44.092460000000003</v>
      </c>
      <c r="P778" s="12"/>
    </row>
    <row r="779" spans="2:16" ht="15" customHeight="1" x14ac:dyDescent="0.25">
      <c r="B779" s="18" t="s">
        <v>359</v>
      </c>
      <c r="C779" s="17" t="s">
        <v>767</v>
      </c>
      <c r="D779" s="12" t="s">
        <v>766</v>
      </c>
      <c r="E779" s="12"/>
      <c r="F779" s="12" t="s">
        <v>697</v>
      </c>
      <c r="G779" s="16">
        <v>96</v>
      </c>
      <c r="H779" s="12" t="s">
        <v>451</v>
      </c>
      <c r="I779" s="12" t="s">
        <v>466</v>
      </c>
      <c r="J779" s="12" t="s">
        <v>755</v>
      </c>
      <c r="K779" s="12" t="s">
        <v>754</v>
      </c>
      <c r="L779" s="12" t="s">
        <v>765</v>
      </c>
      <c r="M779" s="15">
        <v>330.5</v>
      </c>
      <c r="N779" s="14">
        <f t="shared" si="29"/>
        <v>168.55</v>
      </c>
      <c r="O779" s="13">
        <v>24.7</v>
      </c>
      <c r="P779" s="12"/>
    </row>
    <row r="780" spans="2:16" ht="15" customHeight="1" x14ac:dyDescent="0.25">
      <c r="B780" s="18" t="s">
        <v>359</v>
      </c>
      <c r="C780" s="26" t="s">
        <v>2704</v>
      </c>
      <c r="D780" s="12" t="s">
        <v>777</v>
      </c>
      <c r="E780" s="12"/>
      <c r="F780" s="12" t="s">
        <v>697</v>
      </c>
      <c r="G780" s="16">
        <v>96</v>
      </c>
      <c r="H780" s="12" t="s">
        <v>1648</v>
      </c>
      <c r="I780" s="12" t="s">
        <v>466</v>
      </c>
      <c r="J780" s="12" t="s">
        <v>404</v>
      </c>
      <c r="K780" s="12" t="s">
        <v>2604</v>
      </c>
      <c r="L780" s="12" t="s">
        <v>2703</v>
      </c>
      <c r="M780" s="15">
        <v>332</v>
      </c>
      <c r="N780" s="14">
        <f t="shared" si="29"/>
        <v>169.32</v>
      </c>
      <c r="O780" s="13">
        <v>24.2</v>
      </c>
      <c r="P780" s="12"/>
    </row>
    <row r="781" spans="2:16" ht="15" customHeight="1" x14ac:dyDescent="0.25">
      <c r="B781" s="18" t="s">
        <v>359</v>
      </c>
      <c r="C781" s="25" t="s">
        <v>1839</v>
      </c>
      <c r="D781" s="25" t="s">
        <v>404</v>
      </c>
      <c r="E781" s="19"/>
      <c r="F781" s="12" t="s">
        <v>1838</v>
      </c>
      <c r="G781" s="42">
        <v>102</v>
      </c>
      <c r="H781" s="19" t="s">
        <v>756</v>
      </c>
      <c r="I781" s="19" t="s">
        <v>557</v>
      </c>
      <c r="J781" s="25" t="s">
        <v>404</v>
      </c>
      <c r="K781" s="19" t="s">
        <v>1821</v>
      </c>
      <c r="L781" s="19" t="s">
        <v>1837</v>
      </c>
      <c r="M781" s="15">
        <v>332</v>
      </c>
      <c r="N781" s="14">
        <f t="shared" si="29"/>
        <v>169.32</v>
      </c>
      <c r="O781" s="13">
        <v>27.4</v>
      </c>
      <c r="P781" s="13"/>
    </row>
    <row r="782" spans="2:16" ht="15" customHeight="1" x14ac:dyDescent="0.25">
      <c r="B782" s="18" t="s">
        <v>359</v>
      </c>
      <c r="C782" s="17" t="s">
        <v>2281</v>
      </c>
      <c r="D782" s="12" t="s">
        <v>2111</v>
      </c>
      <c r="E782" s="12"/>
      <c r="F782" s="12" t="s">
        <v>473</v>
      </c>
      <c r="G782" s="16">
        <v>107</v>
      </c>
      <c r="H782" s="12" t="s">
        <v>537</v>
      </c>
      <c r="I782" s="12" t="s">
        <v>557</v>
      </c>
      <c r="J782" s="12" t="s">
        <v>404</v>
      </c>
      <c r="K782" s="12" t="s">
        <v>2258</v>
      </c>
      <c r="L782" s="12" t="s">
        <v>2280</v>
      </c>
      <c r="M782" s="15">
        <v>332.5</v>
      </c>
      <c r="N782" s="14">
        <f t="shared" si="29"/>
        <v>169.57</v>
      </c>
      <c r="O782" s="13">
        <v>31.466255800000003</v>
      </c>
      <c r="P782" s="12"/>
    </row>
    <row r="783" spans="2:16" s="41" customFormat="1" ht="15" customHeight="1" x14ac:dyDescent="0.2">
      <c r="B783" s="18" t="s">
        <v>359</v>
      </c>
      <c r="C783" s="17" t="s">
        <v>1757</v>
      </c>
      <c r="D783" s="12" t="s">
        <v>404</v>
      </c>
      <c r="E783" s="12"/>
      <c r="F783" s="12" t="s">
        <v>908</v>
      </c>
      <c r="G783" s="16">
        <v>94</v>
      </c>
      <c r="H783" s="12" t="s">
        <v>1648</v>
      </c>
      <c r="I783" s="12" t="s">
        <v>557</v>
      </c>
      <c r="J783" s="12" t="s">
        <v>404</v>
      </c>
      <c r="K783" s="12" t="s">
        <v>1647</v>
      </c>
      <c r="L783" s="12" t="s">
        <v>1756</v>
      </c>
      <c r="M783" s="15">
        <v>333</v>
      </c>
      <c r="N783" s="14">
        <f t="shared" si="29"/>
        <v>169.83</v>
      </c>
      <c r="O783" s="13">
        <v>23.917723200000001</v>
      </c>
      <c r="P783" s="12"/>
    </row>
    <row r="784" spans="2:16" ht="15" customHeight="1" x14ac:dyDescent="0.25">
      <c r="B784" s="18" t="s">
        <v>359</v>
      </c>
      <c r="C784" s="17" t="s">
        <v>2270</v>
      </c>
      <c r="D784" s="12" t="s">
        <v>777</v>
      </c>
      <c r="E784" s="12"/>
      <c r="F784" s="12" t="s">
        <v>1611</v>
      </c>
      <c r="G784" s="16">
        <v>101</v>
      </c>
      <c r="H784" s="12" t="s">
        <v>451</v>
      </c>
      <c r="I784" s="12" t="s">
        <v>466</v>
      </c>
      <c r="J784" s="12" t="s">
        <v>404</v>
      </c>
      <c r="K784" s="12" t="s">
        <v>2258</v>
      </c>
      <c r="L784" s="12" t="s">
        <v>2269</v>
      </c>
      <c r="M784" s="15">
        <v>333.5</v>
      </c>
      <c r="N784" s="14">
        <f t="shared" si="29"/>
        <v>170.08</v>
      </c>
      <c r="O784" s="13">
        <v>31.65</v>
      </c>
      <c r="P784" s="12"/>
    </row>
    <row r="785" spans="2:16" ht="15" customHeight="1" x14ac:dyDescent="0.25">
      <c r="B785" s="18" t="s">
        <v>359</v>
      </c>
      <c r="C785" s="17" t="s">
        <v>1916</v>
      </c>
      <c r="D785" s="12" t="s">
        <v>404</v>
      </c>
      <c r="E785" s="12"/>
      <c r="F785" s="12" t="s">
        <v>674</v>
      </c>
      <c r="G785" s="16">
        <v>98</v>
      </c>
      <c r="H785" s="12" t="s">
        <v>1648</v>
      </c>
      <c r="I785" s="12" t="s">
        <v>557</v>
      </c>
      <c r="J785" s="12" t="s">
        <v>404</v>
      </c>
      <c r="K785" s="12" t="s">
        <v>1821</v>
      </c>
      <c r="L785" s="12" t="s">
        <v>1915</v>
      </c>
      <c r="M785" s="15">
        <v>333.5</v>
      </c>
      <c r="N785" s="14">
        <f t="shared" si="29"/>
        <v>170.08</v>
      </c>
      <c r="O785" s="13">
        <v>23.5</v>
      </c>
      <c r="P785" s="12"/>
    </row>
    <row r="786" spans="2:16" ht="15" customHeight="1" x14ac:dyDescent="0.25">
      <c r="B786" s="18" t="s">
        <v>359</v>
      </c>
      <c r="C786" s="17" t="s">
        <v>2395</v>
      </c>
      <c r="D786" s="12" t="s">
        <v>820</v>
      </c>
      <c r="E786" s="12"/>
      <c r="F786" s="12" t="s">
        <v>1139</v>
      </c>
      <c r="G786" s="16">
        <v>102</v>
      </c>
      <c r="H786" s="12" t="s">
        <v>451</v>
      </c>
      <c r="I786" s="12" t="s">
        <v>466</v>
      </c>
      <c r="J786" s="12" t="s">
        <v>404</v>
      </c>
      <c r="K786" s="12" t="s">
        <v>2258</v>
      </c>
      <c r="L786" s="12" t="s">
        <v>2394</v>
      </c>
      <c r="M786" s="15">
        <v>334</v>
      </c>
      <c r="N786" s="14">
        <f t="shared" si="29"/>
        <v>170.34</v>
      </c>
      <c r="O786" s="13">
        <f>13.506*2.2046</f>
        <v>29.775327600000001</v>
      </c>
      <c r="P786" s="12"/>
    </row>
    <row r="787" spans="2:16" ht="15" customHeight="1" x14ac:dyDescent="0.25">
      <c r="B787" s="18" t="s">
        <v>359</v>
      </c>
      <c r="C787" s="17" t="s">
        <v>1920</v>
      </c>
      <c r="D787" s="12" t="s">
        <v>404</v>
      </c>
      <c r="E787" s="12"/>
      <c r="F787" s="12" t="s">
        <v>1727</v>
      </c>
      <c r="G787" s="16">
        <v>91</v>
      </c>
      <c r="H787" s="12" t="s">
        <v>1648</v>
      </c>
      <c r="I787" s="12" t="s">
        <v>557</v>
      </c>
      <c r="J787" s="12" t="s">
        <v>404</v>
      </c>
      <c r="K787" s="12" t="s">
        <v>1821</v>
      </c>
      <c r="L787" s="12" t="s">
        <v>1919</v>
      </c>
      <c r="M787" s="15">
        <v>334.5</v>
      </c>
      <c r="N787" s="14">
        <f t="shared" si="29"/>
        <v>170.59</v>
      </c>
      <c r="O787" s="13">
        <v>21.1</v>
      </c>
      <c r="P787" s="12"/>
    </row>
    <row r="788" spans="2:16" ht="15" customHeight="1" x14ac:dyDescent="0.25">
      <c r="B788" s="18" t="s">
        <v>359</v>
      </c>
      <c r="C788" s="17" t="s">
        <v>1877</v>
      </c>
      <c r="D788" s="12" t="s">
        <v>404</v>
      </c>
      <c r="E788" s="12"/>
      <c r="F788" s="12" t="s">
        <v>1611</v>
      </c>
      <c r="G788" s="16">
        <v>105</v>
      </c>
      <c r="H788" s="12" t="s">
        <v>1648</v>
      </c>
      <c r="I788" s="12" t="s">
        <v>557</v>
      </c>
      <c r="J788" s="12" t="s">
        <v>404</v>
      </c>
      <c r="K788" s="12" t="s">
        <v>1821</v>
      </c>
      <c r="L788" s="12" t="s">
        <v>1876</v>
      </c>
      <c r="M788" s="15">
        <v>335</v>
      </c>
      <c r="N788" s="14">
        <f t="shared" si="29"/>
        <v>170.85</v>
      </c>
      <c r="O788" s="13">
        <v>27.8</v>
      </c>
      <c r="P788" s="12"/>
    </row>
    <row r="789" spans="2:16" ht="15" customHeight="1" x14ac:dyDescent="0.25">
      <c r="B789" s="18" t="s">
        <v>359</v>
      </c>
      <c r="C789" s="17" t="s">
        <v>581</v>
      </c>
      <c r="D789" s="12" t="s">
        <v>404</v>
      </c>
      <c r="E789" s="12" t="s">
        <v>580</v>
      </c>
      <c r="F789" s="12" t="s">
        <v>579</v>
      </c>
      <c r="G789" s="16">
        <v>116</v>
      </c>
      <c r="H789" s="12" t="s">
        <v>437</v>
      </c>
      <c r="I789" s="12" t="s">
        <v>466</v>
      </c>
      <c r="J789" s="12" t="s">
        <v>404</v>
      </c>
      <c r="K789" s="12" t="s">
        <v>556</v>
      </c>
      <c r="L789" s="12" t="s">
        <v>578</v>
      </c>
      <c r="M789" s="15">
        <v>335</v>
      </c>
      <c r="N789" s="14">
        <f t="shared" si="29"/>
        <v>170.85</v>
      </c>
      <c r="O789" s="13">
        <v>40.131</v>
      </c>
      <c r="P789" s="12"/>
    </row>
    <row r="790" spans="2:16" s="41" customFormat="1" ht="15" customHeight="1" x14ac:dyDescent="0.2">
      <c r="B790" s="18" t="s">
        <v>359</v>
      </c>
      <c r="C790" s="17" t="s">
        <v>3114</v>
      </c>
      <c r="D790" s="12" t="s">
        <v>829</v>
      </c>
      <c r="E790" s="12"/>
      <c r="F790" s="12" t="s">
        <v>786</v>
      </c>
      <c r="G790" s="16">
        <v>84</v>
      </c>
      <c r="H790" s="12" t="s">
        <v>537</v>
      </c>
      <c r="I790" s="12" t="s">
        <v>466</v>
      </c>
      <c r="J790" s="12" t="s">
        <v>826</v>
      </c>
      <c r="K790" s="12" t="s">
        <v>2946</v>
      </c>
      <c r="L790" s="12" t="s">
        <v>3113</v>
      </c>
      <c r="M790" s="15">
        <v>336.5</v>
      </c>
      <c r="N790" s="14">
        <f t="shared" si="29"/>
        <v>171.61</v>
      </c>
      <c r="O790" s="13">
        <v>20.123093264640001</v>
      </c>
      <c r="P790" s="12"/>
    </row>
    <row r="791" spans="2:16" ht="15" customHeight="1" x14ac:dyDescent="0.25">
      <c r="B791" s="18" t="s">
        <v>359</v>
      </c>
      <c r="C791" s="17" t="s">
        <v>2021</v>
      </c>
      <c r="D791" s="12" t="s">
        <v>923</v>
      </c>
      <c r="E791" s="12"/>
      <c r="F791" s="12" t="s">
        <v>1614</v>
      </c>
      <c r="G791" s="16">
        <v>97</v>
      </c>
      <c r="H791" s="12" t="s">
        <v>756</v>
      </c>
      <c r="I791" s="12" t="s">
        <v>557</v>
      </c>
      <c r="J791" s="12" t="s">
        <v>404</v>
      </c>
      <c r="K791" s="12" t="s">
        <v>2018</v>
      </c>
      <c r="L791" s="12" t="s">
        <v>2020</v>
      </c>
      <c r="M791" s="15">
        <v>336.5</v>
      </c>
      <c r="N791" s="14">
        <f t="shared" si="29"/>
        <v>171.61</v>
      </c>
      <c r="O791" s="13">
        <v>25.2</v>
      </c>
      <c r="P791" s="12"/>
    </row>
    <row r="792" spans="2:16" s="41" customFormat="1" ht="15" customHeight="1" x14ac:dyDescent="0.2">
      <c r="B792" s="18" t="s">
        <v>359</v>
      </c>
      <c r="C792" s="17" t="s">
        <v>1751</v>
      </c>
      <c r="D792" s="12" t="s">
        <v>404</v>
      </c>
      <c r="E792" s="12"/>
      <c r="F792" s="12" t="s">
        <v>1503</v>
      </c>
      <c r="G792" s="16">
        <v>97</v>
      </c>
      <c r="H792" s="12" t="s">
        <v>1648</v>
      </c>
      <c r="I792" s="12" t="s">
        <v>557</v>
      </c>
      <c r="J792" s="12" t="s">
        <v>404</v>
      </c>
      <c r="K792" s="12" t="s">
        <v>1647</v>
      </c>
      <c r="L792" s="12" t="s">
        <v>1750</v>
      </c>
      <c r="M792" s="15">
        <v>336.5</v>
      </c>
      <c r="N792" s="14">
        <f t="shared" si="29"/>
        <v>171.61</v>
      </c>
      <c r="O792" s="13">
        <v>25.805908800000001</v>
      </c>
      <c r="P792" s="12"/>
    </row>
    <row r="793" spans="2:16" ht="15" customHeight="1" x14ac:dyDescent="0.25">
      <c r="B793" s="18" t="s">
        <v>359</v>
      </c>
      <c r="C793" s="17" t="s">
        <v>2118</v>
      </c>
      <c r="D793" s="12" t="s">
        <v>409</v>
      </c>
      <c r="E793" s="12"/>
      <c r="F793" s="12" t="s">
        <v>769</v>
      </c>
      <c r="G793" s="16">
        <v>99</v>
      </c>
      <c r="H793" s="12" t="s">
        <v>537</v>
      </c>
      <c r="I793" s="12" t="s">
        <v>466</v>
      </c>
      <c r="J793" s="12" t="s">
        <v>404</v>
      </c>
      <c r="K793" s="12" t="s">
        <v>2110</v>
      </c>
      <c r="L793" s="12" t="s">
        <v>2117</v>
      </c>
      <c r="M793" s="15">
        <v>337</v>
      </c>
      <c r="N793" s="14">
        <f t="shared" si="29"/>
        <v>171.87</v>
      </c>
      <c r="O793" s="13">
        <v>27.34</v>
      </c>
      <c r="P793" s="12"/>
    </row>
    <row r="794" spans="2:16" ht="15" customHeight="1" x14ac:dyDescent="0.25">
      <c r="B794" s="18" t="s">
        <v>953</v>
      </c>
      <c r="C794" s="17" t="s">
        <v>1052</v>
      </c>
      <c r="D794" s="28" t="s">
        <v>404</v>
      </c>
      <c r="E794" s="12"/>
      <c r="F794" s="12" t="s">
        <v>1051</v>
      </c>
      <c r="G794" s="16">
        <v>113</v>
      </c>
      <c r="H794" s="12" t="s">
        <v>412</v>
      </c>
      <c r="I794" s="12" t="s">
        <v>436</v>
      </c>
      <c r="J794" s="12" t="s">
        <v>404</v>
      </c>
      <c r="K794" s="12" t="s">
        <v>949</v>
      </c>
      <c r="L794" s="12" t="s">
        <v>1050</v>
      </c>
      <c r="M794" s="15">
        <v>337</v>
      </c>
      <c r="N794" s="14">
        <f t="shared" si="29"/>
        <v>171.87</v>
      </c>
      <c r="O794" s="13">
        <v>72.337406400000006</v>
      </c>
      <c r="P794" s="12"/>
    </row>
    <row r="795" spans="2:16" ht="15" customHeight="1" x14ac:dyDescent="0.25">
      <c r="B795" s="18" t="s">
        <v>359</v>
      </c>
      <c r="C795" s="17" t="s">
        <v>832</v>
      </c>
      <c r="D795" s="12" t="s">
        <v>444</v>
      </c>
      <c r="E795" s="12"/>
      <c r="F795" s="12" t="s">
        <v>697</v>
      </c>
      <c r="G795" s="16">
        <v>96</v>
      </c>
      <c r="H795" s="12" t="s">
        <v>537</v>
      </c>
      <c r="I795" s="12" t="s">
        <v>466</v>
      </c>
      <c r="J795" s="12" t="s">
        <v>404</v>
      </c>
      <c r="K795" s="12" t="s">
        <v>754</v>
      </c>
      <c r="L795" s="12" t="s">
        <v>831</v>
      </c>
      <c r="M795" s="15">
        <v>337</v>
      </c>
      <c r="N795" s="14">
        <f t="shared" si="29"/>
        <v>171.87</v>
      </c>
      <c r="O795" s="13">
        <v>25.2</v>
      </c>
      <c r="P795" s="12"/>
    </row>
    <row r="796" spans="2:16" ht="15" customHeight="1" x14ac:dyDescent="0.25">
      <c r="B796" s="37" t="s">
        <v>953</v>
      </c>
      <c r="C796" s="36" t="s">
        <v>1427</v>
      </c>
      <c r="D796" s="33" t="s">
        <v>404</v>
      </c>
      <c r="E796" s="33" t="s">
        <v>580</v>
      </c>
      <c r="F796" s="12" t="s">
        <v>631</v>
      </c>
      <c r="G796" s="33" t="s">
        <v>619</v>
      </c>
      <c r="H796" s="33" t="s">
        <v>569</v>
      </c>
      <c r="I796" s="33" t="s">
        <v>405</v>
      </c>
      <c r="J796" s="33" t="s">
        <v>404</v>
      </c>
      <c r="K796" s="12" t="s">
        <v>1409</v>
      </c>
      <c r="L796" s="12" t="s">
        <v>1426</v>
      </c>
      <c r="M796" s="15">
        <v>338.5</v>
      </c>
      <c r="N796" s="14">
        <f t="shared" si="29"/>
        <v>172.63</v>
      </c>
      <c r="O796" s="34">
        <v>57.636230400000002</v>
      </c>
      <c r="P796" s="12">
        <v>1.32</v>
      </c>
    </row>
    <row r="797" spans="2:16" s="41" customFormat="1" ht="15" customHeight="1" x14ac:dyDescent="0.2">
      <c r="B797" s="18" t="s">
        <v>953</v>
      </c>
      <c r="C797" s="17" t="s">
        <v>1046</v>
      </c>
      <c r="D797" s="28" t="s">
        <v>404</v>
      </c>
      <c r="E797" s="12"/>
      <c r="F797" s="12" t="s">
        <v>665</v>
      </c>
      <c r="G797" s="16" t="s">
        <v>634</v>
      </c>
      <c r="H797" s="12" t="s">
        <v>412</v>
      </c>
      <c r="I797" s="12" t="s">
        <v>405</v>
      </c>
      <c r="J797" s="12" t="s">
        <v>404</v>
      </c>
      <c r="K797" s="12" t="s">
        <v>949</v>
      </c>
      <c r="L797" s="12" t="s">
        <v>1045</v>
      </c>
      <c r="M797" s="15">
        <v>338.5</v>
      </c>
      <c r="N797" s="14">
        <f t="shared" si="29"/>
        <v>172.63</v>
      </c>
      <c r="O797" s="13">
        <v>63.182246399999997</v>
      </c>
      <c r="P797" s="12"/>
    </row>
    <row r="798" spans="2:16" ht="15" customHeight="1" x14ac:dyDescent="0.25">
      <c r="B798" s="18" t="s">
        <v>953</v>
      </c>
      <c r="C798" s="17" t="s">
        <v>1373</v>
      </c>
      <c r="D798" s="28" t="s">
        <v>404</v>
      </c>
      <c r="E798" s="12" t="s">
        <v>580</v>
      </c>
      <c r="F798" s="12" t="s">
        <v>631</v>
      </c>
      <c r="G798" s="16" t="s">
        <v>619</v>
      </c>
      <c r="H798" s="12" t="s">
        <v>412</v>
      </c>
      <c r="I798" s="12" t="s">
        <v>405</v>
      </c>
      <c r="J798" s="12" t="s">
        <v>404</v>
      </c>
      <c r="K798" s="12" t="s">
        <v>1308</v>
      </c>
      <c r="L798" s="12" t="s">
        <v>1372</v>
      </c>
      <c r="M798" s="15">
        <v>339</v>
      </c>
      <c r="N798" s="14">
        <f t="shared" si="29"/>
        <v>172.89</v>
      </c>
      <c r="O798" s="13">
        <v>54.248540866560006</v>
      </c>
      <c r="P798" s="12">
        <v>1.32</v>
      </c>
    </row>
    <row r="799" spans="2:16" ht="15" customHeight="1" x14ac:dyDescent="0.25">
      <c r="B799" s="18" t="s">
        <v>953</v>
      </c>
      <c r="C799" s="17" t="s">
        <v>1348</v>
      </c>
      <c r="D799" s="28" t="s">
        <v>404</v>
      </c>
      <c r="E799" s="12" t="s">
        <v>580</v>
      </c>
      <c r="F799" s="12" t="s">
        <v>1347</v>
      </c>
      <c r="G799" s="16" t="s">
        <v>634</v>
      </c>
      <c r="H799" s="12" t="s">
        <v>412</v>
      </c>
      <c r="I799" s="12" t="s">
        <v>427</v>
      </c>
      <c r="J799" s="12" t="s">
        <v>404</v>
      </c>
      <c r="K799" s="12" t="s">
        <v>1308</v>
      </c>
      <c r="L799" s="12" t="s">
        <v>1346</v>
      </c>
      <c r="M799" s="15">
        <v>339</v>
      </c>
      <c r="N799" s="14">
        <f t="shared" si="29"/>
        <v>172.89</v>
      </c>
      <c r="O799" s="13">
        <v>56.438348800000007</v>
      </c>
      <c r="P799" s="12"/>
    </row>
    <row r="800" spans="2:16" ht="15" customHeight="1" x14ac:dyDescent="0.25">
      <c r="B800" s="18" t="s">
        <v>953</v>
      </c>
      <c r="C800" s="17" t="s">
        <v>1038</v>
      </c>
      <c r="D800" s="28" t="s">
        <v>404</v>
      </c>
      <c r="E800" s="12"/>
      <c r="F800" s="12" t="s">
        <v>1037</v>
      </c>
      <c r="G800" s="16" t="s">
        <v>1036</v>
      </c>
      <c r="H800" s="12" t="s">
        <v>412</v>
      </c>
      <c r="I800" s="12" t="s">
        <v>436</v>
      </c>
      <c r="J800" s="12" t="s">
        <v>404</v>
      </c>
      <c r="K800" s="12" t="s">
        <v>949</v>
      </c>
      <c r="L800" s="12" t="s">
        <v>1035</v>
      </c>
      <c r="M800" s="15">
        <v>339</v>
      </c>
      <c r="N800" s="14">
        <f t="shared" si="29"/>
        <v>172.89</v>
      </c>
      <c r="O800" s="13">
        <v>63.945</v>
      </c>
      <c r="P800" s="12"/>
    </row>
    <row r="801" spans="2:16" ht="15" customHeight="1" x14ac:dyDescent="0.25">
      <c r="B801" s="18" t="s">
        <v>359</v>
      </c>
      <c r="C801" s="17" t="s">
        <v>574</v>
      </c>
      <c r="D801" s="12" t="s">
        <v>404</v>
      </c>
      <c r="E801" s="12"/>
      <c r="F801" s="12" t="s">
        <v>573</v>
      </c>
      <c r="G801" s="16">
        <v>113</v>
      </c>
      <c r="H801" s="12" t="s">
        <v>437</v>
      </c>
      <c r="I801" s="12" t="s">
        <v>466</v>
      </c>
      <c r="J801" s="12" t="s">
        <v>404</v>
      </c>
      <c r="K801" s="12" t="s">
        <v>556</v>
      </c>
      <c r="L801" s="12" t="s">
        <v>572</v>
      </c>
      <c r="M801" s="15">
        <v>339</v>
      </c>
      <c r="N801" s="14">
        <f t="shared" si="29"/>
        <v>172.89</v>
      </c>
      <c r="O801" s="13">
        <v>38.808000000000007</v>
      </c>
      <c r="P801" s="12"/>
    </row>
    <row r="802" spans="2:16" ht="15" customHeight="1" x14ac:dyDescent="0.25">
      <c r="B802" s="18" t="s">
        <v>359</v>
      </c>
      <c r="C802" s="17" t="s">
        <v>1755</v>
      </c>
      <c r="D802" s="12" t="s">
        <v>404</v>
      </c>
      <c r="E802" s="12"/>
      <c r="F802" s="12" t="s">
        <v>1509</v>
      </c>
      <c r="G802" s="16">
        <v>99</v>
      </c>
      <c r="H802" s="12" t="s">
        <v>1648</v>
      </c>
      <c r="I802" s="12" t="s">
        <v>557</v>
      </c>
      <c r="J802" s="12" t="s">
        <v>404</v>
      </c>
      <c r="K802" s="12" t="s">
        <v>1647</v>
      </c>
      <c r="L802" s="12" t="s">
        <v>1754</v>
      </c>
      <c r="M802" s="15">
        <v>339.5</v>
      </c>
      <c r="N802" s="14">
        <f t="shared" si="29"/>
        <v>173.14</v>
      </c>
      <c r="O802" s="13">
        <v>24.819479999999999</v>
      </c>
      <c r="P802" s="12"/>
    </row>
    <row r="803" spans="2:16" ht="15" customHeight="1" x14ac:dyDescent="0.25">
      <c r="B803" s="18" t="s">
        <v>359</v>
      </c>
      <c r="C803" s="17" t="s">
        <v>2334</v>
      </c>
      <c r="D803" s="12" t="s">
        <v>898</v>
      </c>
      <c r="E803" s="12"/>
      <c r="F803" s="12" t="s">
        <v>481</v>
      </c>
      <c r="G803" s="16">
        <v>101</v>
      </c>
      <c r="H803" s="12" t="s">
        <v>537</v>
      </c>
      <c r="I803" s="12" t="s">
        <v>466</v>
      </c>
      <c r="J803" s="12" t="s">
        <v>404</v>
      </c>
      <c r="K803" s="12" t="s">
        <v>2258</v>
      </c>
      <c r="L803" s="12" t="s">
        <v>2333</v>
      </c>
      <c r="M803" s="15">
        <v>340</v>
      </c>
      <c r="N803" s="14">
        <f t="shared" si="29"/>
        <v>173.4</v>
      </c>
      <c r="O803" s="13">
        <v>29.77</v>
      </c>
      <c r="P803" s="12"/>
    </row>
    <row r="804" spans="2:16" ht="15" customHeight="1" x14ac:dyDescent="0.25">
      <c r="B804" s="18" t="s">
        <v>359</v>
      </c>
      <c r="C804" s="17" t="s">
        <v>1975</v>
      </c>
      <c r="D804" s="12" t="s">
        <v>404</v>
      </c>
      <c r="E804" s="12"/>
      <c r="F804" s="12" t="s">
        <v>683</v>
      </c>
      <c r="G804" s="16">
        <v>99</v>
      </c>
      <c r="H804" s="12" t="s">
        <v>756</v>
      </c>
      <c r="I804" s="12" t="s">
        <v>466</v>
      </c>
      <c r="J804" s="12" t="s">
        <v>404</v>
      </c>
      <c r="K804" s="12" t="s">
        <v>1821</v>
      </c>
      <c r="L804" s="12" t="s">
        <v>1974</v>
      </c>
      <c r="M804" s="15">
        <v>340</v>
      </c>
      <c r="N804" s="14">
        <f t="shared" si="29"/>
        <v>173.4</v>
      </c>
      <c r="O804" s="13">
        <v>24.9</v>
      </c>
      <c r="P804" s="12"/>
    </row>
    <row r="805" spans="2:16" s="41" customFormat="1" ht="15" customHeight="1" x14ac:dyDescent="0.2">
      <c r="B805" s="18" t="s">
        <v>359</v>
      </c>
      <c r="C805" s="17" t="s">
        <v>901</v>
      </c>
      <c r="D805" s="12" t="s">
        <v>898</v>
      </c>
      <c r="E805" s="12"/>
      <c r="F805" s="12" t="s">
        <v>514</v>
      </c>
      <c r="G805" s="16">
        <v>94</v>
      </c>
      <c r="H805" s="12" t="s">
        <v>537</v>
      </c>
      <c r="I805" s="12" t="s">
        <v>466</v>
      </c>
      <c r="J805" s="12" t="s">
        <v>826</v>
      </c>
      <c r="K805" s="12" t="s">
        <v>897</v>
      </c>
      <c r="L805" s="12" t="s">
        <v>900</v>
      </c>
      <c r="M805" s="15">
        <v>340</v>
      </c>
      <c r="N805" s="14">
        <f t="shared" si="29"/>
        <v>173.4</v>
      </c>
      <c r="O805" s="13">
        <v>21.16</v>
      </c>
      <c r="P805" s="12"/>
    </row>
    <row r="806" spans="2:16" ht="15" customHeight="1" x14ac:dyDescent="0.25">
      <c r="B806" s="18" t="s">
        <v>359</v>
      </c>
      <c r="C806" s="17" t="s">
        <v>3500</v>
      </c>
      <c r="D806" s="12" t="s">
        <v>1822</v>
      </c>
      <c r="E806" s="12"/>
      <c r="F806" s="12" t="s">
        <v>1202</v>
      </c>
      <c r="G806" s="16">
        <v>111</v>
      </c>
      <c r="H806" s="12" t="s">
        <v>451</v>
      </c>
      <c r="I806" s="12" t="s">
        <v>557</v>
      </c>
      <c r="J806" s="12" t="s">
        <v>404</v>
      </c>
      <c r="K806" s="12" t="s">
        <v>3479</v>
      </c>
      <c r="L806" s="12" t="s">
        <v>3499</v>
      </c>
      <c r="M806" s="15">
        <v>341</v>
      </c>
      <c r="N806" s="14">
        <f t="shared" si="29"/>
        <v>173.91</v>
      </c>
      <c r="O806" s="13">
        <v>31.49</v>
      </c>
      <c r="P806" s="12"/>
    </row>
    <row r="807" spans="2:16" ht="15" customHeight="1" x14ac:dyDescent="0.25">
      <c r="B807" s="18" t="s">
        <v>359</v>
      </c>
      <c r="C807" s="17" t="s">
        <v>2640</v>
      </c>
      <c r="D807" s="12" t="s">
        <v>777</v>
      </c>
      <c r="E807" s="12"/>
      <c r="F807" s="12" t="s">
        <v>481</v>
      </c>
      <c r="G807" s="16">
        <v>101</v>
      </c>
      <c r="H807" s="12" t="s">
        <v>756</v>
      </c>
      <c r="I807" s="12" t="s">
        <v>466</v>
      </c>
      <c r="J807" s="12" t="s">
        <v>404</v>
      </c>
      <c r="K807" s="12" t="s">
        <v>2604</v>
      </c>
      <c r="L807" s="12" t="s">
        <v>2639</v>
      </c>
      <c r="M807" s="15">
        <v>341.5</v>
      </c>
      <c r="N807" s="14">
        <f t="shared" si="29"/>
        <v>174.16</v>
      </c>
      <c r="O807" s="13">
        <v>27.24</v>
      </c>
      <c r="P807" s="12"/>
    </row>
    <row r="808" spans="2:16" s="41" customFormat="1" ht="15" customHeight="1" x14ac:dyDescent="0.2">
      <c r="B808" s="18" t="s">
        <v>359</v>
      </c>
      <c r="C808" s="17" t="s">
        <v>1732</v>
      </c>
      <c r="D808" s="12" t="s">
        <v>404</v>
      </c>
      <c r="E808" s="12"/>
      <c r="F808" s="12" t="s">
        <v>1642</v>
      </c>
      <c r="G808" s="16">
        <v>88</v>
      </c>
      <c r="H808" s="12" t="s">
        <v>1648</v>
      </c>
      <c r="I808" s="12" t="s">
        <v>557</v>
      </c>
      <c r="J808" s="12" t="s">
        <v>404</v>
      </c>
      <c r="K808" s="12" t="s">
        <v>1647</v>
      </c>
      <c r="L808" s="12" t="s">
        <v>1731</v>
      </c>
      <c r="M808" s="15">
        <v>342</v>
      </c>
      <c r="N808" s="14">
        <f t="shared" si="29"/>
        <v>174.42</v>
      </c>
      <c r="O808" s="13">
        <v>22.711500000000001</v>
      </c>
      <c r="P808" s="12"/>
    </row>
    <row r="809" spans="2:16" s="41" customFormat="1" ht="14.45" customHeight="1" x14ac:dyDescent="0.2">
      <c r="B809" s="18" t="s">
        <v>953</v>
      </c>
      <c r="C809" s="17" t="s">
        <v>1343</v>
      </c>
      <c r="D809" s="28" t="s">
        <v>404</v>
      </c>
      <c r="E809" s="12" t="s">
        <v>580</v>
      </c>
      <c r="F809" s="12" t="s">
        <v>1342</v>
      </c>
      <c r="G809" s="16" t="s">
        <v>1341</v>
      </c>
      <c r="H809" s="12" t="s">
        <v>412</v>
      </c>
      <c r="I809" s="12" t="s">
        <v>427</v>
      </c>
      <c r="J809" s="12" t="s">
        <v>404</v>
      </c>
      <c r="K809" s="12" t="s">
        <v>1308</v>
      </c>
      <c r="L809" s="12" t="s">
        <v>1340</v>
      </c>
      <c r="M809" s="15">
        <v>342</v>
      </c>
      <c r="N809" s="14">
        <f t="shared" si="29"/>
        <v>174.42</v>
      </c>
      <c r="O809" s="13">
        <v>56.066561177280001</v>
      </c>
      <c r="P809" s="12"/>
    </row>
    <row r="810" spans="2:16" s="41" customFormat="1" ht="15" customHeight="1" x14ac:dyDescent="0.2">
      <c r="B810" s="18" t="s">
        <v>359</v>
      </c>
      <c r="C810" s="17" t="s">
        <v>663</v>
      </c>
      <c r="D810" s="12" t="s">
        <v>404</v>
      </c>
      <c r="E810" s="12" t="s">
        <v>580</v>
      </c>
      <c r="F810" s="12" t="s">
        <v>662</v>
      </c>
      <c r="G810" s="16" t="s">
        <v>623</v>
      </c>
      <c r="H810" s="12" t="s">
        <v>569</v>
      </c>
      <c r="I810" s="12" t="s">
        <v>405</v>
      </c>
      <c r="J810" s="12" t="s">
        <v>404</v>
      </c>
      <c r="K810" s="12" t="s">
        <v>556</v>
      </c>
      <c r="L810" s="12" t="s">
        <v>661</v>
      </c>
      <c r="M810" s="15">
        <v>342</v>
      </c>
      <c r="N810" s="14">
        <f t="shared" si="29"/>
        <v>174.42</v>
      </c>
      <c r="O810" s="13">
        <v>59.094000000000001</v>
      </c>
      <c r="P810" s="12">
        <v>2.36</v>
      </c>
    </row>
    <row r="811" spans="2:16" s="41" customFormat="1" ht="14.45" customHeight="1" x14ac:dyDescent="0.2">
      <c r="B811" s="18" t="s">
        <v>359</v>
      </c>
      <c r="C811" s="17" t="s">
        <v>3188</v>
      </c>
      <c r="D811" s="12" t="s">
        <v>409</v>
      </c>
      <c r="E811" s="12"/>
      <c r="F811" s="12" t="s">
        <v>1773</v>
      </c>
      <c r="G811" s="16">
        <v>94</v>
      </c>
      <c r="H811" s="12" t="s">
        <v>451</v>
      </c>
      <c r="I811" s="12" t="s">
        <v>466</v>
      </c>
      <c r="J811" s="12" t="s">
        <v>404</v>
      </c>
      <c r="K811" s="12" t="s">
        <v>2946</v>
      </c>
      <c r="L811" s="12" t="s">
        <v>3187</v>
      </c>
      <c r="M811" s="15">
        <v>343</v>
      </c>
      <c r="N811" s="14">
        <f t="shared" si="29"/>
        <v>174.93</v>
      </c>
      <c r="O811" s="13">
        <v>23.596168153919997</v>
      </c>
      <c r="P811" s="12"/>
    </row>
    <row r="812" spans="2:16" ht="15" customHeight="1" x14ac:dyDescent="0.25">
      <c r="B812" s="18" t="s">
        <v>359</v>
      </c>
      <c r="C812" s="17" t="s">
        <v>3015</v>
      </c>
      <c r="D812" s="12" t="s">
        <v>770</v>
      </c>
      <c r="E812" s="12"/>
      <c r="F812" s="12" t="s">
        <v>904</v>
      </c>
      <c r="G812" s="16">
        <v>92</v>
      </c>
      <c r="H812" s="12" t="s">
        <v>451</v>
      </c>
      <c r="I812" s="12" t="s">
        <v>466</v>
      </c>
      <c r="J812" s="12" t="s">
        <v>404</v>
      </c>
      <c r="K812" s="12" t="s">
        <v>2946</v>
      </c>
      <c r="L812" s="12" t="s">
        <v>3014</v>
      </c>
      <c r="M812" s="15">
        <v>343</v>
      </c>
      <c r="N812" s="14">
        <f t="shared" si="29"/>
        <v>174.93</v>
      </c>
      <c r="O812" s="13">
        <v>24.1</v>
      </c>
      <c r="P812" s="12"/>
    </row>
    <row r="813" spans="2:16" ht="15" customHeight="1" x14ac:dyDescent="0.25">
      <c r="B813" s="18" t="s">
        <v>359</v>
      </c>
      <c r="C813" s="25" t="s">
        <v>1935</v>
      </c>
      <c r="D813" s="25" t="s">
        <v>404</v>
      </c>
      <c r="E813" s="19"/>
      <c r="F813" s="12" t="s">
        <v>1748</v>
      </c>
      <c r="G813" s="42">
        <v>101</v>
      </c>
      <c r="H813" s="19" t="s">
        <v>1648</v>
      </c>
      <c r="I813" s="19" t="s">
        <v>557</v>
      </c>
      <c r="J813" s="25" t="s">
        <v>404</v>
      </c>
      <c r="K813" s="19" t="s">
        <v>1821</v>
      </c>
      <c r="L813" s="19" t="s">
        <v>1934</v>
      </c>
      <c r="M813" s="15">
        <v>343</v>
      </c>
      <c r="N813" s="14">
        <f t="shared" si="29"/>
        <v>174.93</v>
      </c>
      <c r="O813" s="13">
        <v>26.2</v>
      </c>
      <c r="P813" s="13"/>
    </row>
    <row r="814" spans="2:16" ht="15" customHeight="1" x14ac:dyDescent="0.25">
      <c r="B814" s="18" t="s">
        <v>359</v>
      </c>
      <c r="C814" s="17" t="s">
        <v>458</v>
      </c>
      <c r="D814" s="12" t="s">
        <v>457</v>
      </c>
      <c r="E814" s="12"/>
      <c r="F814" s="12" t="s">
        <v>408</v>
      </c>
      <c r="G814" s="16" t="s">
        <v>407</v>
      </c>
      <c r="H814" s="12" t="s">
        <v>422</v>
      </c>
      <c r="I814" s="12" t="s">
        <v>405</v>
      </c>
      <c r="J814" s="12" t="s">
        <v>404</v>
      </c>
      <c r="K814" s="12" t="s">
        <v>403</v>
      </c>
      <c r="L814" s="12" t="s">
        <v>456</v>
      </c>
      <c r="M814" s="15">
        <v>343</v>
      </c>
      <c r="N814" s="14">
        <f t="shared" si="29"/>
        <v>174.93</v>
      </c>
      <c r="O814" s="13">
        <v>25.33</v>
      </c>
      <c r="P814" s="12"/>
    </row>
    <row r="815" spans="2:16" s="41" customFormat="1" ht="15" customHeight="1" x14ac:dyDescent="0.2">
      <c r="B815" s="18" t="s">
        <v>359</v>
      </c>
      <c r="C815" s="17" t="s">
        <v>2197</v>
      </c>
      <c r="D815" s="12" t="s">
        <v>404</v>
      </c>
      <c r="E815" s="12"/>
      <c r="F815" s="12" t="s">
        <v>877</v>
      </c>
      <c r="G815" s="16">
        <v>107</v>
      </c>
      <c r="H815" s="12" t="s">
        <v>451</v>
      </c>
      <c r="I815" s="12" t="s">
        <v>557</v>
      </c>
      <c r="J815" s="12" t="s">
        <v>404</v>
      </c>
      <c r="K815" s="12" t="s">
        <v>2168</v>
      </c>
      <c r="L815" s="12" t="s">
        <v>2196</v>
      </c>
      <c r="M815" s="15">
        <v>343.5</v>
      </c>
      <c r="N815" s="14">
        <f t="shared" si="29"/>
        <v>175.18</v>
      </c>
      <c r="O815" s="13">
        <v>34.82</v>
      </c>
      <c r="P815" s="12"/>
    </row>
    <row r="816" spans="2:16" ht="15" customHeight="1" x14ac:dyDescent="0.25">
      <c r="B816" s="18" t="s">
        <v>359</v>
      </c>
      <c r="C816" s="17" t="s">
        <v>2900</v>
      </c>
      <c r="D816" s="12" t="s">
        <v>409</v>
      </c>
      <c r="E816" s="12"/>
      <c r="F816" s="12" t="s">
        <v>908</v>
      </c>
      <c r="G816" s="16">
        <v>94</v>
      </c>
      <c r="H816" s="12" t="s">
        <v>1648</v>
      </c>
      <c r="I816" s="12" t="s">
        <v>557</v>
      </c>
      <c r="J816" s="12" t="s">
        <v>404</v>
      </c>
      <c r="K816" s="12" t="s">
        <v>2837</v>
      </c>
      <c r="L816" s="12" t="s">
        <v>2899</v>
      </c>
      <c r="M816" s="15">
        <v>344</v>
      </c>
      <c r="N816" s="14">
        <f t="shared" si="29"/>
        <v>175.44</v>
      </c>
      <c r="O816" s="13">
        <v>21.825767700000004</v>
      </c>
      <c r="P816" s="12"/>
    </row>
    <row r="817" spans="2:16" ht="15" customHeight="1" x14ac:dyDescent="0.25">
      <c r="B817" s="18" t="s">
        <v>359</v>
      </c>
      <c r="C817" s="17" t="s">
        <v>2734</v>
      </c>
      <c r="D817" s="12" t="s">
        <v>409</v>
      </c>
      <c r="E817" s="12"/>
      <c r="F817" s="12" t="s">
        <v>908</v>
      </c>
      <c r="G817" s="16">
        <v>94</v>
      </c>
      <c r="H817" s="12" t="s">
        <v>1648</v>
      </c>
      <c r="I817" s="12" t="s">
        <v>557</v>
      </c>
      <c r="J817" s="12" t="s">
        <v>404</v>
      </c>
      <c r="K817" s="12" t="s">
        <v>2604</v>
      </c>
      <c r="L817" s="12" t="s">
        <v>2733</v>
      </c>
      <c r="M817" s="15">
        <v>344</v>
      </c>
      <c r="N817" s="14">
        <f t="shared" si="29"/>
        <v>175.44</v>
      </c>
      <c r="O817" s="13">
        <v>23.1</v>
      </c>
      <c r="P817" s="12"/>
    </row>
    <row r="818" spans="2:16" ht="15" customHeight="1" x14ac:dyDescent="0.25">
      <c r="B818" s="18" t="s">
        <v>359</v>
      </c>
      <c r="C818" s="17" t="s">
        <v>2600</v>
      </c>
      <c r="D818" s="12" t="s">
        <v>409</v>
      </c>
      <c r="E818" s="12"/>
      <c r="F818" s="12" t="s">
        <v>908</v>
      </c>
      <c r="G818" s="16">
        <v>94</v>
      </c>
      <c r="H818" s="12" t="s">
        <v>1648</v>
      </c>
      <c r="I818" s="12" t="s">
        <v>557</v>
      </c>
      <c r="J818" s="12" t="s">
        <v>404</v>
      </c>
      <c r="K818" s="12" t="s">
        <v>2471</v>
      </c>
      <c r="L818" s="12" t="s">
        <v>2599</v>
      </c>
      <c r="M818" s="15">
        <v>344</v>
      </c>
      <c r="N818" s="14">
        <f t="shared" si="29"/>
        <v>175.44</v>
      </c>
      <c r="O818" s="13">
        <v>22.724195664960003</v>
      </c>
      <c r="P818" s="12"/>
    </row>
    <row r="819" spans="2:16" ht="15" customHeight="1" x14ac:dyDescent="0.25">
      <c r="B819" s="18" t="s">
        <v>359</v>
      </c>
      <c r="C819" s="17" t="s">
        <v>2896</v>
      </c>
      <c r="D819" s="12" t="s">
        <v>2895</v>
      </c>
      <c r="E819" s="12"/>
      <c r="F819" s="12" t="s">
        <v>706</v>
      </c>
      <c r="G819" s="16">
        <v>95</v>
      </c>
      <c r="H819" s="12" t="s">
        <v>756</v>
      </c>
      <c r="I819" s="12" t="s">
        <v>557</v>
      </c>
      <c r="J819" s="12" t="s">
        <v>404</v>
      </c>
      <c r="K819" s="12" t="s">
        <v>2837</v>
      </c>
      <c r="L819" s="12" t="s">
        <v>2894</v>
      </c>
      <c r="M819" s="15">
        <v>344.5</v>
      </c>
      <c r="N819" s="14">
        <f t="shared" si="29"/>
        <v>175.69</v>
      </c>
      <c r="O819" s="13">
        <v>22.330538182080002</v>
      </c>
      <c r="P819" s="12"/>
    </row>
    <row r="820" spans="2:16" ht="15" customHeight="1" x14ac:dyDescent="0.25">
      <c r="B820" s="18" t="s">
        <v>359</v>
      </c>
      <c r="C820" s="17" t="s">
        <v>2700</v>
      </c>
      <c r="D820" s="12" t="s">
        <v>409</v>
      </c>
      <c r="E820" s="12"/>
      <c r="F820" s="12" t="s">
        <v>706</v>
      </c>
      <c r="G820" s="16">
        <v>95</v>
      </c>
      <c r="H820" s="12" t="s">
        <v>1648</v>
      </c>
      <c r="I820" s="12" t="s">
        <v>557</v>
      </c>
      <c r="J820" s="12" t="s">
        <v>404</v>
      </c>
      <c r="K820" s="12" t="s">
        <v>2604</v>
      </c>
      <c r="L820" s="12" t="s">
        <v>2699</v>
      </c>
      <c r="M820" s="15">
        <v>344.5</v>
      </c>
      <c r="N820" s="14">
        <f t="shared" si="29"/>
        <v>175.69</v>
      </c>
      <c r="O820" s="13">
        <v>26.7</v>
      </c>
      <c r="P820" s="12"/>
    </row>
    <row r="821" spans="2:16" ht="15" customHeight="1" x14ac:dyDescent="0.25">
      <c r="B821" s="18" t="s">
        <v>359</v>
      </c>
      <c r="C821" s="28" t="s">
        <v>2679</v>
      </c>
      <c r="D821" s="12" t="s">
        <v>444</v>
      </c>
      <c r="E821" s="12"/>
      <c r="F821" s="19" t="s">
        <v>706</v>
      </c>
      <c r="G821" s="16">
        <v>95</v>
      </c>
      <c r="H821" s="12" t="s">
        <v>1648</v>
      </c>
      <c r="I821" s="12" t="s">
        <v>557</v>
      </c>
      <c r="J821" s="12" t="s">
        <v>404</v>
      </c>
      <c r="K821" s="12" t="s">
        <v>2604</v>
      </c>
      <c r="L821" s="12" t="s">
        <v>2678</v>
      </c>
      <c r="M821" s="15">
        <v>344.5</v>
      </c>
      <c r="N821" s="14">
        <f t="shared" si="29"/>
        <v>175.69</v>
      </c>
      <c r="O821" s="13">
        <v>22.13</v>
      </c>
      <c r="P821" s="12"/>
    </row>
    <row r="822" spans="2:16" ht="15" customHeight="1" x14ac:dyDescent="0.25">
      <c r="B822" s="18" t="s">
        <v>359</v>
      </c>
      <c r="C822" s="17" t="s">
        <v>2650</v>
      </c>
      <c r="D822" s="12" t="s">
        <v>923</v>
      </c>
      <c r="E822" s="12"/>
      <c r="F822" s="12" t="s">
        <v>706</v>
      </c>
      <c r="G822" s="16">
        <v>95</v>
      </c>
      <c r="H822" s="12" t="s">
        <v>1648</v>
      </c>
      <c r="I822" s="12" t="s">
        <v>557</v>
      </c>
      <c r="J822" s="12" t="s">
        <v>404</v>
      </c>
      <c r="K822" s="12" t="s">
        <v>2604</v>
      </c>
      <c r="L822" s="12" t="s">
        <v>2649</v>
      </c>
      <c r="M822" s="15">
        <v>344.5</v>
      </c>
      <c r="N822" s="14">
        <f t="shared" si="29"/>
        <v>175.69</v>
      </c>
      <c r="O822" s="13">
        <v>20.971754999999998</v>
      </c>
      <c r="P822" s="12"/>
    </row>
    <row r="823" spans="2:16" ht="15" customHeight="1" x14ac:dyDescent="0.25">
      <c r="B823" s="18" t="s">
        <v>359</v>
      </c>
      <c r="C823" s="17" t="s">
        <v>2286</v>
      </c>
      <c r="D823" s="12" t="s">
        <v>2285</v>
      </c>
      <c r="E823" s="12"/>
      <c r="F823" s="12" t="s">
        <v>481</v>
      </c>
      <c r="G823" s="16">
        <v>101</v>
      </c>
      <c r="H823" s="12" t="s">
        <v>451</v>
      </c>
      <c r="I823" s="12" t="s">
        <v>466</v>
      </c>
      <c r="J823" s="12" t="s">
        <v>404</v>
      </c>
      <c r="K823" s="12" t="s">
        <v>2258</v>
      </c>
      <c r="L823" s="12" t="s">
        <v>2284</v>
      </c>
      <c r="M823" s="15">
        <v>344.5</v>
      </c>
      <c r="N823" s="14">
        <f t="shared" si="29"/>
        <v>175.69</v>
      </c>
      <c r="O823" s="13">
        <v>28.051330400000001</v>
      </c>
      <c r="P823" s="12"/>
    </row>
    <row r="824" spans="2:16" ht="15" customHeight="1" x14ac:dyDescent="0.25">
      <c r="B824" s="18" t="s">
        <v>359</v>
      </c>
      <c r="C824" s="17" t="s">
        <v>2274</v>
      </c>
      <c r="D824" s="12" t="s">
        <v>777</v>
      </c>
      <c r="E824" s="12"/>
      <c r="F824" s="12" t="s">
        <v>481</v>
      </c>
      <c r="G824" s="16">
        <v>101</v>
      </c>
      <c r="H824" s="12" t="s">
        <v>451</v>
      </c>
      <c r="I824" s="12" t="s">
        <v>466</v>
      </c>
      <c r="J824" s="12" t="s">
        <v>404</v>
      </c>
      <c r="K824" s="12" t="s">
        <v>2258</v>
      </c>
      <c r="L824" s="12" t="s">
        <v>2273</v>
      </c>
      <c r="M824" s="15">
        <v>344.5</v>
      </c>
      <c r="N824" s="14">
        <f t="shared" si="29"/>
        <v>175.69</v>
      </c>
      <c r="O824" s="13">
        <v>29.17</v>
      </c>
      <c r="P824" s="12"/>
    </row>
    <row r="825" spans="2:16" ht="15" customHeight="1" x14ac:dyDescent="0.25">
      <c r="B825" s="18" t="s">
        <v>359</v>
      </c>
      <c r="C825" s="26" t="s">
        <v>2259</v>
      </c>
      <c r="D825" s="12" t="s">
        <v>757</v>
      </c>
      <c r="E825" s="12"/>
      <c r="F825" s="12" t="s">
        <v>481</v>
      </c>
      <c r="G825" s="16">
        <v>101</v>
      </c>
      <c r="H825" s="12" t="s">
        <v>451</v>
      </c>
      <c r="I825" s="12" t="s">
        <v>466</v>
      </c>
      <c r="J825" s="12" t="s">
        <v>404</v>
      </c>
      <c r="K825" s="12" t="s">
        <v>2258</v>
      </c>
      <c r="L825" s="12" t="s">
        <v>2257</v>
      </c>
      <c r="M825" s="15">
        <v>344.5</v>
      </c>
      <c r="N825" s="14">
        <f t="shared" si="29"/>
        <v>175.69</v>
      </c>
      <c r="O825" s="13">
        <v>24.8</v>
      </c>
      <c r="P825" s="12"/>
    </row>
    <row r="826" spans="2:16" ht="15" customHeight="1" x14ac:dyDescent="0.25">
      <c r="B826" s="18" t="s">
        <v>359</v>
      </c>
      <c r="C826" s="17" t="s">
        <v>455</v>
      </c>
      <c r="D826" s="12" t="s">
        <v>409</v>
      </c>
      <c r="E826" s="12"/>
      <c r="F826" s="12" t="s">
        <v>414</v>
      </c>
      <c r="G826" s="16" t="s">
        <v>413</v>
      </c>
      <c r="H826" s="12" t="s">
        <v>406</v>
      </c>
      <c r="I826" s="12" t="s">
        <v>405</v>
      </c>
      <c r="J826" s="12" t="s">
        <v>404</v>
      </c>
      <c r="K826" s="12" t="s">
        <v>403</v>
      </c>
      <c r="L826" s="12" t="s">
        <v>454</v>
      </c>
      <c r="M826" s="15">
        <v>344.5</v>
      </c>
      <c r="N826" s="14">
        <f t="shared" si="29"/>
        <v>175.69</v>
      </c>
      <c r="O826" s="13">
        <v>45.48</v>
      </c>
      <c r="P826" s="12"/>
    </row>
    <row r="827" spans="2:16" ht="15" customHeight="1" x14ac:dyDescent="0.25">
      <c r="B827" s="18" t="s">
        <v>359</v>
      </c>
      <c r="C827" s="17" t="s">
        <v>416</v>
      </c>
      <c r="D827" s="12" t="s">
        <v>415</v>
      </c>
      <c r="E827" s="12"/>
      <c r="F827" s="12" t="s">
        <v>414</v>
      </c>
      <c r="G827" s="16" t="s">
        <v>413</v>
      </c>
      <c r="H827" s="12" t="s">
        <v>412</v>
      </c>
      <c r="I827" s="12" t="s">
        <v>405</v>
      </c>
      <c r="J827" s="12" t="s">
        <v>404</v>
      </c>
      <c r="K827" s="12" t="s">
        <v>403</v>
      </c>
      <c r="L827" s="12" t="s">
        <v>411</v>
      </c>
      <c r="M827" s="15">
        <v>344.5</v>
      </c>
      <c r="N827" s="14">
        <f t="shared" si="29"/>
        <v>175.69</v>
      </c>
      <c r="O827" s="13">
        <v>43.651535400000007</v>
      </c>
      <c r="P827" s="12"/>
    </row>
    <row r="828" spans="2:16" ht="15" customHeight="1" x14ac:dyDescent="0.25">
      <c r="B828" s="18" t="s">
        <v>359</v>
      </c>
      <c r="C828" s="17" t="s">
        <v>2406</v>
      </c>
      <c r="D828" s="12" t="s">
        <v>770</v>
      </c>
      <c r="E828" s="12"/>
      <c r="F828" s="12" t="s">
        <v>610</v>
      </c>
      <c r="G828" s="16">
        <v>111</v>
      </c>
      <c r="H828" s="12" t="s">
        <v>437</v>
      </c>
      <c r="I828" s="12" t="s">
        <v>557</v>
      </c>
      <c r="J828" s="12" t="s">
        <v>404</v>
      </c>
      <c r="K828" s="12" t="s">
        <v>2399</v>
      </c>
      <c r="L828" s="12" t="s">
        <v>2405</v>
      </c>
      <c r="M828" s="15">
        <v>345</v>
      </c>
      <c r="N828" s="14">
        <f t="shared" si="29"/>
        <v>175.95</v>
      </c>
      <c r="O828" s="13">
        <v>35.1</v>
      </c>
      <c r="P828" s="12"/>
    </row>
    <row r="829" spans="2:16" ht="15" customHeight="1" x14ac:dyDescent="0.25">
      <c r="B829" s="18" t="s">
        <v>359</v>
      </c>
      <c r="C829" s="17" t="s">
        <v>2114</v>
      </c>
      <c r="D829" s="12" t="s">
        <v>2111</v>
      </c>
      <c r="E829" s="12"/>
      <c r="F829" s="12" t="s">
        <v>481</v>
      </c>
      <c r="G829" s="16">
        <v>105</v>
      </c>
      <c r="H829" s="12" t="s">
        <v>756</v>
      </c>
      <c r="I829" s="12" t="s">
        <v>557</v>
      </c>
      <c r="J829" s="12" t="s">
        <v>404</v>
      </c>
      <c r="K829" s="12" t="s">
        <v>2110</v>
      </c>
      <c r="L829" s="12" t="s">
        <v>2113</v>
      </c>
      <c r="M829" s="15">
        <v>345</v>
      </c>
      <c r="N829" s="14">
        <f t="shared" si="29"/>
        <v>175.95</v>
      </c>
      <c r="O829" s="13">
        <v>26.07</v>
      </c>
      <c r="P829" s="12"/>
    </row>
    <row r="830" spans="2:16" ht="15" customHeight="1" x14ac:dyDescent="0.25">
      <c r="B830" s="22" t="s">
        <v>359</v>
      </c>
      <c r="C830" s="21" t="s">
        <v>2612</v>
      </c>
      <c r="D830" s="19" t="s">
        <v>763</v>
      </c>
      <c r="E830" s="19"/>
      <c r="F830" s="19" t="s">
        <v>481</v>
      </c>
      <c r="G830" s="19">
        <v>105</v>
      </c>
      <c r="H830" s="19" t="s">
        <v>537</v>
      </c>
      <c r="I830" s="19" t="s">
        <v>557</v>
      </c>
      <c r="J830" s="19" t="s">
        <v>404</v>
      </c>
      <c r="K830" s="19" t="s">
        <v>2604</v>
      </c>
      <c r="L830" s="19" t="s">
        <v>2611</v>
      </c>
      <c r="M830" s="20">
        <v>345.5</v>
      </c>
      <c r="N830" s="14">
        <f t="shared" ref="N830:N893" si="30">M830-ROUND(M830*$N$7,2)</f>
        <v>176.2</v>
      </c>
      <c r="O830" s="13">
        <v>29.58</v>
      </c>
      <c r="P830" s="19"/>
    </row>
    <row r="831" spans="2:16" ht="15" customHeight="1" x14ac:dyDescent="0.25">
      <c r="B831" s="18" t="s">
        <v>953</v>
      </c>
      <c r="C831" s="17" t="s">
        <v>1399</v>
      </c>
      <c r="D831" s="28" t="s">
        <v>404</v>
      </c>
      <c r="E831" s="12" t="s">
        <v>580</v>
      </c>
      <c r="F831" s="12" t="s">
        <v>639</v>
      </c>
      <c r="G831" s="16" t="s">
        <v>638</v>
      </c>
      <c r="H831" s="12" t="s">
        <v>422</v>
      </c>
      <c r="I831" s="12" t="s">
        <v>405</v>
      </c>
      <c r="J831" s="12" t="s">
        <v>404</v>
      </c>
      <c r="K831" s="12" t="s">
        <v>1308</v>
      </c>
      <c r="L831" s="12" t="s">
        <v>1398</v>
      </c>
      <c r="M831" s="15">
        <v>346.5</v>
      </c>
      <c r="N831" s="14">
        <f t="shared" si="30"/>
        <v>176.71</v>
      </c>
      <c r="O831" s="13">
        <v>42.769239999999996</v>
      </c>
      <c r="P831" s="12">
        <v>0.19</v>
      </c>
    </row>
    <row r="832" spans="2:16" ht="15" customHeight="1" x14ac:dyDescent="0.25">
      <c r="B832" s="18" t="s">
        <v>359</v>
      </c>
      <c r="C832" s="17" t="s">
        <v>2823</v>
      </c>
      <c r="D832" s="12" t="s">
        <v>409</v>
      </c>
      <c r="E832" s="12"/>
      <c r="F832" s="12" t="s">
        <v>1761</v>
      </c>
      <c r="G832" s="16">
        <v>92</v>
      </c>
      <c r="H832" s="12" t="s">
        <v>1648</v>
      </c>
      <c r="I832" s="12" t="s">
        <v>557</v>
      </c>
      <c r="J832" s="12" t="s">
        <v>404</v>
      </c>
      <c r="K832" s="12" t="s">
        <v>2604</v>
      </c>
      <c r="L832" s="12" t="s">
        <v>2822</v>
      </c>
      <c r="M832" s="15">
        <v>347</v>
      </c>
      <c r="N832" s="14">
        <f t="shared" si="30"/>
        <v>176.97</v>
      </c>
      <c r="O832" s="13">
        <v>21.605305400000002</v>
      </c>
      <c r="P832" s="12"/>
    </row>
    <row r="833" spans="2:16" ht="15" customHeight="1" x14ac:dyDescent="0.25">
      <c r="B833" s="18" t="s">
        <v>359</v>
      </c>
      <c r="C833" s="17" t="s">
        <v>2290</v>
      </c>
      <c r="D833" s="12" t="s">
        <v>763</v>
      </c>
      <c r="E833" s="12"/>
      <c r="F833" s="12" t="s">
        <v>1611</v>
      </c>
      <c r="G833" s="16">
        <v>105</v>
      </c>
      <c r="H833" s="12" t="s">
        <v>451</v>
      </c>
      <c r="I833" s="12" t="s">
        <v>557</v>
      </c>
      <c r="J833" s="12" t="s">
        <v>1822</v>
      </c>
      <c r="K833" s="12" t="s">
        <v>2258</v>
      </c>
      <c r="L833" s="12" t="s">
        <v>2289</v>
      </c>
      <c r="M833" s="15">
        <v>347</v>
      </c>
      <c r="N833" s="14">
        <f t="shared" si="30"/>
        <v>176.97</v>
      </c>
      <c r="O833" s="13">
        <v>28.4</v>
      </c>
      <c r="P833" s="12"/>
    </row>
    <row r="834" spans="2:16" ht="15" customHeight="1" x14ac:dyDescent="0.25">
      <c r="B834" s="18" t="s">
        <v>359</v>
      </c>
      <c r="C834" s="17" t="s">
        <v>912</v>
      </c>
      <c r="D834" s="12" t="s">
        <v>909</v>
      </c>
      <c r="E834" s="12"/>
      <c r="F834" s="12" t="s">
        <v>853</v>
      </c>
      <c r="G834" s="16">
        <v>88</v>
      </c>
      <c r="H834" s="12" t="s">
        <v>537</v>
      </c>
      <c r="I834" s="12" t="s">
        <v>466</v>
      </c>
      <c r="J834" s="12" t="s">
        <v>826</v>
      </c>
      <c r="K834" s="12" t="s">
        <v>897</v>
      </c>
      <c r="L834" s="12" t="s">
        <v>911</v>
      </c>
      <c r="M834" s="15">
        <v>347</v>
      </c>
      <c r="N834" s="14">
        <f t="shared" si="30"/>
        <v>176.97</v>
      </c>
      <c r="O834" s="13">
        <v>25.132439999999999</v>
      </c>
      <c r="P834" s="12"/>
    </row>
    <row r="835" spans="2:16" ht="15" customHeight="1" x14ac:dyDescent="0.25">
      <c r="B835" s="18" t="s">
        <v>953</v>
      </c>
      <c r="C835" s="17" t="s">
        <v>1055</v>
      </c>
      <c r="D835" s="28" t="s">
        <v>404</v>
      </c>
      <c r="E835" s="12"/>
      <c r="F835" s="12" t="s">
        <v>1054</v>
      </c>
      <c r="G835" s="16">
        <v>108</v>
      </c>
      <c r="H835" s="12" t="s">
        <v>412</v>
      </c>
      <c r="I835" s="12" t="s">
        <v>436</v>
      </c>
      <c r="J835" s="12" t="s">
        <v>404</v>
      </c>
      <c r="K835" s="12" t="s">
        <v>949</v>
      </c>
      <c r="L835" s="12" t="s">
        <v>1053</v>
      </c>
      <c r="M835" s="15">
        <v>347.5</v>
      </c>
      <c r="N835" s="14">
        <f t="shared" si="30"/>
        <v>177.22</v>
      </c>
      <c r="O835" s="13">
        <v>65.455689599999999</v>
      </c>
      <c r="P835" s="12"/>
    </row>
    <row r="836" spans="2:16" ht="15" customHeight="1" x14ac:dyDescent="0.25">
      <c r="B836" s="18" t="s">
        <v>359</v>
      </c>
      <c r="C836" s="17" t="s">
        <v>3039</v>
      </c>
      <c r="D836" s="12" t="s">
        <v>829</v>
      </c>
      <c r="E836" s="12"/>
      <c r="F836" s="12" t="s">
        <v>706</v>
      </c>
      <c r="G836" s="16">
        <v>91</v>
      </c>
      <c r="H836" s="12" t="s">
        <v>537</v>
      </c>
      <c r="I836" s="12" t="s">
        <v>466</v>
      </c>
      <c r="J836" s="12" t="s">
        <v>826</v>
      </c>
      <c r="K836" s="12" t="s">
        <v>2946</v>
      </c>
      <c r="L836" s="12" t="s">
        <v>3038</v>
      </c>
      <c r="M836" s="15">
        <v>348</v>
      </c>
      <c r="N836" s="14">
        <f t="shared" si="30"/>
        <v>177.48</v>
      </c>
      <c r="O836" s="13">
        <v>26.131123800000001</v>
      </c>
      <c r="P836" s="12"/>
    </row>
    <row r="837" spans="2:16" ht="15" customHeight="1" x14ac:dyDescent="0.25">
      <c r="B837" s="18" t="s">
        <v>359</v>
      </c>
      <c r="C837" s="17" t="s">
        <v>1909</v>
      </c>
      <c r="D837" s="12" t="s">
        <v>404</v>
      </c>
      <c r="E837" s="12"/>
      <c r="F837" s="12" t="s">
        <v>1627</v>
      </c>
      <c r="G837" s="16">
        <v>96</v>
      </c>
      <c r="H837" s="12" t="s">
        <v>1648</v>
      </c>
      <c r="I837" s="12" t="s">
        <v>557</v>
      </c>
      <c r="J837" s="12" t="s">
        <v>404</v>
      </c>
      <c r="K837" s="12" t="s">
        <v>1821</v>
      </c>
      <c r="L837" s="12" t="s">
        <v>1908</v>
      </c>
      <c r="M837" s="15">
        <v>348.5</v>
      </c>
      <c r="N837" s="14">
        <f t="shared" si="30"/>
        <v>177.73</v>
      </c>
      <c r="O837" s="13">
        <v>23.6</v>
      </c>
      <c r="P837" s="12"/>
    </row>
    <row r="838" spans="2:16" ht="15" customHeight="1" x14ac:dyDescent="0.25">
      <c r="B838" s="18" t="s">
        <v>359</v>
      </c>
      <c r="C838" s="17" t="s">
        <v>675</v>
      </c>
      <c r="D838" s="12" t="s">
        <v>404</v>
      </c>
      <c r="E838" s="12"/>
      <c r="F838" s="12" t="s">
        <v>674</v>
      </c>
      <c r="G838" s="16">
        <v>98</v>
      </c>
      <c r="H838" s="12" t="s">
        <v>537</v>
      </c>
      <c r="I838" s="12" t="s">
        <v>557</v>
      </c>
      <c r="J838" s="12" t="s">
        <v>404</v>
      </c>
      <c r="K838" s="12" t="s">
        <v>670</v>
      </c>
      <c r="L838" s="12" t="s">
        <v>673</v>
      </c>
      <c r="M838" s="15">
        <v>348.5</v>
      </c>
      <c r="N838" s="14">
        <f t="shared" si="30"/>
        <v>177.73</v>
      </c>
      <c r="O838" s="13">
        <v>26.52</v>
      </c>
      <c r="P838" s="12"/>
    </row>
    <row r="839" spans="2:16" ht="15" customHeight="1" x14ac:dyDescent="0.25">
      <c r="B839" s="18" t="s">
        <v>359</v>
      </c>
      <c r="C839" s="17" t="s">
        <v>2166</v>
      </c>
      <c r="D839" s="12" t="s">
        <v>777</v>
      </c>
      <c r="E839" s="12"/>
      <c r="F839" s="12" t="s">
        <v>473</v>
      </c>
      <c r="G839" s="16">
        <v>107</v>
      </c>
      <c r="H839" s="12" t="s">
        <v>756</v>
      </c>
      <c r="I839" s="12" t="s">
        <v>557</v>
      </c>
      <c r="J839" s="12" t="s">
        <v>404</v>
      </c>
      <c r="K839" s="12" t="s">
        <v>2110</v>
      </c>
      <c r="L839" s="12" t="s">
        <v>2165</v>
      </c>
      <c r="M839" s="15">
        <v>349</v>
      </c>
      <c r="N839" s="14">
        <f t="shared" si="30"/>
        <v>177.99</v>
      </c>
      <c r="O839" s="13">
        <v>29.762410500000001</v>
      </c>
      <c r="P839" s="12"/>
    </row>
    <row r="840" spans="2:16" ht="15" customHeight="1" x14ac:dyDescent="0.25">
      <c r="B840" s="18" t="s">
        <v>359</v>
      </c>
      <c r="C840" s="17" t="s">
        <v>1728</v>
      </c>
      <c r="D840" s="12" t="s">
        <v>404</v>
      </c>
      <c r="E840" s="12"/>
      <c r="F840" s="12" t="s">
        <v>1727</v>
      </c>
      <c r="G840" s="16">
        <v>91</v>
      </c>
      <c r="H840" s="12" t="s">
        <v>1648</v>
      </c>
      <c r="I840" s="12" t="s">
        <v>557</v>
      </c>
      <c r="J840" s="12" t="s">
        <v>404</v>
      </c>
      <c r="K840" s="12" t="s">
        <v>1647</v>
      </c>
      <c r="L840" s="12" t="s">
        <v>1726</v>
      </c>
      <c r="M840" s="15">
        <v>349</v>
      </c>
      <c r="N840" s="14">
        <f t="shared" si="30"/>
        <v>177.99</v>
      </c>
      <c r="O840" s="13">
        <v>23.373000000000001</v>
      </c>
      <c r="P840" s="12"/>
    </row>
    <row r="841" spans="2:16" ht="15" customHeight="1" x14ac:dyDescent="0.25">
      <c r="B841" s="18" t="s">
        <v>953</v>
      </c>
      <c r="C841" s="17" t="s">
        <v>1636</v>
      </c>
      <c r="D841" s="28" t="s">
        <v>404</v>
      </c>
      <c r="E841" s="12"/>
      <c r="F841" s="12" t="s">
        <v>1635</v>
      </c>
      <c r="G841" s="16">
        <v>96</v>
      </c>
      <c r="H841" s="12" t="s">
        <v>756</v>
      </c>
      <c r="I841" s="12" t="s">
        <v>557</v>
      </c>
      <c r="J841" s="12" t="s">
        <v>404</v>
      </c>
      <c r="K841" s="12" t="s">
        <v>1630</v>
      </c>
      <c r="L841" s="12" t="s">
        <v>1634</v>
      </c>
      <c r="M841" s="15">
        <v>349</v>
      </c>
      <c r="N841" s="14">
        <f t="shared" si="30"/>
        <v>177.99</v>
      </c>
      <c r="O841" s="13">
        <v>24.823796000000002</v>
      </c>
      <c r="P841" s="12"/>
    </row>
    <row r="842" spans="2:16" ht="15" customHeight="1" x14ac:dyDescent="0.25">
      <c r="B842" s="18" t="s">
        <v>359</v>
      </c>
      <c r="C842" s="17" t="s">
        <v>571</v>
      </c>
      <c r="D842" s="12" t="s">
        <v>404</v>
      </c>
      <c r="E842" s="12"/>
      <c r="F842" s="12" t="s">
        <v>570</v>
      </c>
      <c r="G842" s="16">
        <v>115</v>
      </c>
      <c r="H842" s="12" t="s">
        <v>569</v>
      </c>
      <c r="I842" s="12" t="s">
        <v>466</v>
      </c>
      <c r="J842" s="12" t="s">
        <v>404</v>
      </c>
      <c r="K842" s="12" t="s">
        <v>556</v>
      </c>
      <c r="L842" s="12" t="s">
        <v>568</v>
      </c>
      <c r="M842" s="15">
        <v>349</v>
      </c>
      <c r="N842" s="14">
        <f t="shared" si="30"/>
        <v>177.99</v>
      </c>
      <c r="O842" s="13">
        <v>42.997500000000002</v>
      </c>
      <c r="P842" s="12"/>
    </row>
    <row r="843" spans="2:16" ht="15" customHeight="1" x14ac:dyDescent="0.25">
      <c r="B843" s="18" t="s">
        <v>359</v>
      </c>
      <c r="C843" s="25" t="s">
        <v>1879</v>
      </c>
      <c r="D843" s="25" t="s">
        <v>404</v>
      </c>
      <c r="E843" s="19"/>
      <c r="F843" s="12" t="s">
        <v>1614</v>
      </c>
      <c r="G843" s="42">
        <v>97</v>
      </c>
      <c r="H843" s="19" t="s">
        <v>756</v>
      </c>
      <c r="I843" s="19" t="s">
        <v>557</v>
      </c>
      <c r="J843" s="25" t="s">
        <v>404</v>
      </c>
      <c r="K843" s="19" t="s">
        <v>1821</v>
      </c>
      <c r="L843" s="19" t="s">
        <v>1878</v>
      </c>
      <c r="M843" s="15">
        <v>349.5</v>
      </c>
      <c r="N843" s="14">
        <f t="shared" si="30"/>
        <v>178.24</v>
      </c>
      <c r="O843" s="13">
        <v>24.8</v>
      </c>
      <c r="P843" s="13"/>
    </row>
    <row r="844" spans="2:16" s="41" customFormat="1" ht="15" customHeight="1" x14ac:dyDescent="0.2">
      <c r="B844" s="18" t="s">
        <v>953</v>
      </c>
      <c r="C844" s="17" t="s">
        <v>1135</v>
      </c>
      <c r="D844" s="28" t="s">
        <v>404</v>
      </c>
      <c r="E844" s="12"/>
      <c r="F844" s="12" t="s">
        <v>566</v>
      </c>
      <c r="G844" s="16">
        <v>114</v>
      </c>
      <c r="H844" s="12" t="s">
        <v>451</v>
      </c>
      <c r="I844" s="12" t="s">
        <v>557</v>
      </c>
      <c r="J844" s="12" t="s">
        <v>404</v>
      </c>
      <c r="K844" s="12" t="s">
        <v>1106</v>
      </c>
      <c r="L844" s="12" t="s">
        <v>1134</v>
      </c>
      <c r="M844" s="15">
        <v>349.5</v>
      </c>
      <c r="N844" s="14">
        <f t="shared" si="30"/>
        <v>178.24</v>
      </c>
      <c r="O844" s="13">
        <v>39.4232832</v>
      </c>
      <c r="P844" s="12"/>
    </row>
    <row r="845" spans="2:16" ht="15" customHeight="1" x14ac:dyDescent="0.25">
      <c r="B845" s="18" t="s">
        <v>359</v>
      </c>
      <c r="C845" s="17" t="s">
        <v>3186</v>
      </c>
      <c r="D845" s="12" t="s">
        <v>409</v>
      </c>
      <c r="E845" s="12"/>
      <c r="F845" s="12" t="s">
        <v>908</v>
      </c>
      <c r="G845" s="16">
        <v>94</v>
      </c>
      <c r="H845" s="12" t="s">
        <v>451</v>
      </c>
      <c r="I845" s="12" t="s">
        <v>557</v>
      </c>
      <c r="J845" s="12" t="s">
        <v>404</v>
      </c>
      <c r="K845" s="12" t="s">
        <v>2946</v>
      </c>
      <c r="L845" s="12" t="s">
        <v>3185</v>
      </c>
      <c r="M845" s="15">
        <v>350</v>
      </c>
      <c r="N845" s="14">
        <f t="shared" si="30"/>
        <v>178.5</v>
      </c>
      <c r="O845" s="13">
        <v>21.367558855680002</v>
      </c>
      <c r="P845" s="12"/>
    </row>
    <row r="846" spans="2:16" ht="15" customHeight="1" x14ac:dyDescent="0.25">
      <c r="B846" s="18" t="s">
        <v>359</v>
      </c>
      <c r="C846" s="17" t="s">
        <v>2377</v>
      </c>
      <c r="D846" s="12" t="s">
        <v>409</v>
      </c>
      <c r="E846" s="12"/>
      <c r="F846" s="12" t="s">
        <v>473</v>
      </c>
      <c r="G846" s="16">
        <v>103</v>
      </c>
      <c r="H846" s="12" t="s">
        <v>451</v>
      </c>
      <c r="I846" s="12" t="s">
        <v>466</v>
      </c>
      <c r="J846" s="12" t="s">
        <v>826</v>
      </c>
      <c r="K846" s="12" t="s">
        <v>2258</v>
      </c>
      <c r="L846" s="12" t="s">
        <v>2376</v>
      </c>
      <c r="M846" s="15">
        <v>350.5</v>
      </c>
      <c r="N846" s="14">
        <f t="shared" si="30"/>
        <v>178.75</v>
      </c>
      <c r="O846" s="13">
        <v>28.570185000000002</v>
      </c>
      <c r="P846" s="12"/>
    </row>
    <row r="847" spans="2:16" ht="15" customHeight="1" x14ac:dyDescent="0.25">
      <c r="B847" s="18" t="s">
        <v>359</v>
      </c>
      <c r="C847" s="17" t="s">
        <v>2288</v>
      </c>
      <c r="D847" s="12" t="s">
        <v>2267</v>
      </c>
      <c r="E847" s="12"/>
      <c r="F847" s="12" t="s">
        <v>1148</v>
      </c>
      <c r="G847" s="16">
        <v>103</v>
      </c>
      <c r="H847" s="12" t="s">
        <v>451</v>
      </c>
      <c r="I847" s="12" t="s">
        <v>466</v>
      </c>
      <c r="J847" s="12" t="s">
        <v>404</v>
      </c>
      <c r="K847" s="12" t="s">
        <v>2258</v>
      </c>
      <c r="L847" s="12" t="s">
        <v>2287</v>
      </c>
      <c r="M847" s="15">
        <v>350.5</v>
      </c>
      <c r="N847" s="14">
        <f t="shared" si="30"/>
        <v>178.75</v>
      </c>
      <c r="O847" s="13">
        <v>31.25</v>
      </c>
      <c r="P847" s="12"/>
    </row>
    <row r="848" spans="2:16" ht="15" customHeight="1" x14ac:dyDescent="0.25">
      <c r="B848" s="18" t="s">
        <v>359</v>
      </c>
      <c r="C848" s="25" t="s">
        <v>1831</v>
      </c>
      <c r="D848" s="25" t="s">
        <v>404</v>
      </c>
      <c r="E848" s="19"/>
      <c r="F848" s="12" t="s">
        <v>1830</v>
      </c>
      <c r="G848" s="42">
        <v>106</v>
      </c>
      <c r="H848" s="19" t="s">
        <v>756</v>
      </c>
      <c r="I848" s="19" t="s">
        <v>557</v>
      </c>
      <c r="J848" s="25" t="s">
        <v>404</v>
      </c>
      <c r="K848" s="19" t="s">
        <v>1821</v>
      </c>
      <c r="L848" s="19" t="s">
        <v>1829</v>
      </c>
      <c r="M848" s="15">
        <v>350.5</v>
      </c>
      <c r="N848" s="14">
        <f t="shared" si="30"/>
        <v>178.75</v>
      </c>
      <c r="O848" s="13">
        <v>36.4</v>
      </c>
      <c r="P848" s="13"/>
    </row>
    <row r="849" spans="2:16" ht="15" customHeight="1" x14ac:dyDescent="0.25">
      <c r="B849" s="18" t="s">
        <v>359</v>
      </c>
      <c r="C849" s="17" t="s">
        <v>2967</v>
      </c>
      <c r="D849" s="12" t="s">
        <v>409</v>
      </c>
      <c r="E849" s="12"/>
      <c r="F849" s="12" t="s">
        <v>514</v>
      </c>
      <c r="G849" s="16">
        <v>94</v>
      </c>
      <c r="H849" s="12" t="s">
        <v>451</v>
      </c>
      <c r="I849" s="12" t="s">
        <v>466</v>
      </c>
      <c r="J849" s="12" t="s">
        <v>826</v>
      </c>
      <c r="K849" s="12" t="s">
        <v>2946</v>
      </c>
      <c r="L849" s="12" t="s">
        <v>2966</v>
      </c>
      <c r="M849" s="15">
        <v>352</v>
      </c>
      <c r="N849" s="14">
        <f t="shared" si="30"/>
        <v>179.52</v>
      </c>
      <c r="O849" s="13">
        <v>27.31</v>
      </c>
      <c r="P849" s="12"/>
    </row>
    <row r="850" spans="2:16" ht="15" customHeight="1" x14ac:dyDescent="0.25">
      <c r="B850" s="18" t="s">
        <v>359</v>
      </c>
      <c r="C850" s="17" t="s">
        <v>2307</v>
      </c>
      <c r="D850" s="12" t="s">
        <v>763</v>
      </c>
      <c r="E850" s="12"/>
      <c r="F850" s="12" t="s">
        <v>481</v>
      </c>
      <c r="G850" s="16">
        <v>105</v>
      </c>
      <c r="H850" s="12" t="s">
        <v>451</v>
      </c>
      <c r="I850" s="12" t="s">
        <v>557</v>
      </c>
      <c r="J850" s="12" t="s">
        <v>404</v>
      </c>
      <c r="K850" s="12" t="s">
        <v>2258</v>
      </c>
      <c r="L850" s="12" t="s">
        <v>2306</v>
      </c>
      <c r="M850" s="15">
        <v>352.5</v>
      </c>
      <c r="N850" s="14">
        <f t="shared" si="30"/>
        <v>179.77</v>
      </c>
      <c r="O850" s="13">
        <v>28.7</v>
      </c>
      <c r="P850" s="12"/>
    </row>
    <row r="851" spans="2:16" ht="15" customHeight="1" x14ac:dyDescent="0.25">
      <c r="B851" s="18" t="s">
        <v>953</v>
      </c>
      <c r="C851" s="17" t="s">
        <v>1310</v>
      </c>
      <c r="D851" s="28" t="s">
        <v>404</v>
      </c>
      <c r="E851" s="12"/>
      <c r="F851" s="12" t="s">
        <v>1309</v>
      </c>
      <c r="G851" s="16">
        <v>112</v>
      </c>
      <c r="H851" s="12" t="s">
        <v>451</v>
      </c>
      <c r="I851" s="12" t="s">
        <v>557</v>
      </c>
      <c r="J851" s="12" t="s">
        <v>404</v>
      </c>
      <c r="K851" s="12" t="s">
        <v>1308</v>
      </c>
      <c r="L851" s="12" t="s">
        <v>1307</v>
      </c>
      <c r="M851" s="15">
        <v>352.5</v>
      </c>
      <c r="N851" s="14">
        <f t="shared" si="30"/>
        <v>179.77</v>
      </c>
      <c r="O851" s="13">
        <v>38.098001878080005</v>
      </c>
      <c r="P851" s="12"/>
    </row>
    <row r="852" spans="2:16" ht="15" customHeight="1" x14ac:dyDescent="0.25">
      <c r="B852" s="18" t="s">
        <v>953</v>
      </c>
      <c r="C852" s="17" t="s">
        <v>1032</v>
      </c>
      <c r="D852" s="28" t="s">
        <v>404</v>
      </c>
      <c r="E852" s="12"/>
      <c r="F852" s="12" t="s">
        <v>648</v>
      </c>
      <c r="G852" s="16" t="s">
        <v>627</v>
      </c>
      <c r="H852" s="12" t="s">
        <v>412</v>
      </c>
      <c r="I852" s="12" t="s">
        <v>405</v>
      </c>
      <c r="J852" s="12" t="s">
        <v>404</v>
      </c>
      <c r="K852" s="12" t="s">
        <v>949</v>
      </c>
      <c r="L852" s="12" t="s">
        <v>1031</v>
      </c>
      <c r="M852" s="15">
        <v>352.5</v>
      </c>
      <c r="N852" s="14">
        <f t="shared" si="30"/>
        <v>179.77</v>
      </c>
      <c r="O852" s="13">
        <v>61.874064000000004</v>
      </c>
      <c r="P852" s="12"/>
    </row>
    <row r="853" spans="2:16" ht="15" customHeight="1" x14ac:dyDescent="0.25">
      <c r="B853" s="18" t="s">
        <v>359</v>
      </c>
      <c r="C853" s="17" t="s">
        <v>2283</v>
      </c>
      <c r="D853" s="12" t="s">
        <v>2111</v>
      </c>
      <c r="E853" s="12"/>
      <c r="F853" s="12" t="s">
        <v>481</v>
      </c>
      <c r="G853" s="16">
        <v>105</v>
      </c>
      <c r="H853" s="12" t="s">
        <v>537</v>
      </c>
      <c r="I853" s="12" t="s">
        <v>557</v>
      </c>
      <c r="J853" s="12" t="s">
        <v>404</v>
      </c>
      <c r="K853" s="12" t="s">
        <v>2258</v>
      </c>
      <c r="L853" s="12" t="s">
        <v>2282</v>
      </c>
      <c r="M853" s="15">
        <v>353</v>
      </c>
      <c r="N853" s="14">
        <f t="shared" si="30"/>
        <v>180.03</v>
      </c>
      <c r="O853" s="13">
        <f>13.119*2.2046</f>
        <v>28.9221474</v>
      </c>
      <c r="P853" s="12"/>
    </row>
    <row r="854" spans="2:16" s="41" customFormat="1" ht="15" customHeight="1" x14ac:dyDescent="0.2">
      <c r="B854" s="18" t="s">
        <v>953</v>
      </c>
      <c r="C854" s="17" t="s">
        <v>1049</v>
      </c>
      <c r="D854" s="28" t="s">
        <v>404</v>
      </c>
      <c r="E854" s="12" t="s">
        <v>951</v>
      </c>
      <c r="F854" s="12" t="s">
        <v>665</v>
      </c>
      <c r="G854" s="16" t="s">
        <v>1048</v>
      </c>
      <c r="H854" s="12" t="s">
        <v>412</v>
      </c>
      <c r="I854" s="12" t="s">
        <v>436</v>
      </c>
      <c r="J854" s="12" t="s">
        <v>404</v>
      </c>
      <c r="K854" s="12" t="s">
        <v>949</v>
      </c>
      <c r="L854" s="12" t="s">
        <v>1047</v>
      </c>
      <c r="M854" s="15">
        <v>353</v>
      </c>
      <c r="N854" s="14">
        <f t="shared" si="30"/>
        <v>180.03</v>
      </c>
      <c r="O854" s="13">
        <v>49.1901984</v>
      </c>
      <c r="P854" s="12"/>
    </row>
    <row r="855" spans="2:16" s="41" customFormat="1" ht="15" customHeight="1" x14ac:dyDescent="0.2">
      <c r="B855" s="18" t="s">
        <v>359</v>
      </c>
      <c r="C855" s="17" t="s">
        <v>559</v>
      </c>
      <c r="D855" s="12" t="s">
        <v>404</v>
      </c>
      <c r="E855" s="12"/>
      <c r="F855" s="12" t="s">
        <v>558</v>
      </c>
      <c r="G855" s="16">
        <v>111</v>
      </c>
      <c r="H855" s="12" t="s">
        <v>537</v>
      </c>
      <c r="I855" s="12" t="s">
        <v>557</v>
      </c>
      <c r="J855" s="12" t="s">
        <v>404</v>
      </c>
      <c r="K855" s="12" t="s">
        <v>556</v>
      </c>
      <c r="L855" s="12" t="s">
        <v>555</v>
      </c>
      <c r="M855" s="15">
        <v>353</v>
      </c>
      <c r="N855" s="14">
        <f t="shared" si="30"/>
        <v>180.03</v>
      </c>
      <c r="O855" s="13">
        <v>34.177500000000002</v>
      </c>
      <c r="P855" s="12"/>
    </row>
    <row r="856" spans="2:16" ht="15" customHeight="1" x14ac:dyDescent="0.25">
      <c r="B856" s="18" t="s">
        <v>359</v>
      </c>
      <c r="C856" s="17" t="s">
        <v>2939</v>
      </c>
      <c r="D856" s="12" t="s">
        <v>923</v>
      </c>
      <c r="E856" s="12"/>
      <c r="F856" s="12" t="s">
        <v>697</v>
      </c>
      <c r="G856" s="16">
        <v>100</v>
      </c>
      <c r="H856" s="12" t="s">
        <v>756</v>
      </c>
      <c r="I856" s="12" t="s">
        <v>557</v>
      </c>
      <c r="J856" s="12" t="s">
        <v>404</v>
      </c>
      <c r="K856" s="12" t="s">
        <v>2902</v>
      </c>
      <c r="L856" s="12" t="s">
        <v>2938</v>
      </c>
      <c r="M856" s="15">
        <v>353.5</v>
      </c>
      <c r="N856" s="14">
        <f t="shared" si="30"/>
        <v>180.28</v>
      </c>
      <c r="O856" s="13">
        <v>26.56</v>
      </c>
      <c r="P856" s="12"/>
    </row>
    <row r="857" spans="2:16" ht="15" customHeight="1" x14ac:dyDescent="0.25">
      <c r="B857" s="18" t="s">
        <v>359</v>
      </c>
      <c r="C857" s="17" t="s">
        <v>1907</v>
      </c>
      <c r="D857" s="12" t="s">
        <v>404</v>
      </c>
      <c r="E857" s="12"/>
      <c r="F857" s="12" t="s">
        <v>762</v>
      </c>
      <c r="G857" s="16">
        <v>100</v>
      </c>
      <c r="H857" s="12" t="s">
        <v>1648</v>
      </c>
      <c r="I857" s="12" t="s">
        <v>557</v>
      </c>
      <c r="J857" s="12" t="s">
        <v>404</v>
      </c>
      <c r="K857" s="12" t="s">
        <v>1821</v>
      </c>
      <c r="L857" s="12" t="s">
        <v>1906</v>
      </c>
      <c r="M857" s="15">
        <v>353.5</v>
      </c>
      <c r="N857" s="14">
        <f t="shared" si="30"/>
        <v>180.28</v>
      </c>
      <c r="O857" s="13">
        <v>24.8</v>
      </c>
      <c r="P857" s="12"/>
    </row>
    <row r="858" spans="2:16" ht="15" customHeight="1" x14ac:dyDescent="0.25">
      <c r="B858" s="18" t="s">
        <v>953</v>
      </c>
      <c r="C858" s="17" t="s">
        <v>1345</v>
      </c>
      <c r="D858" s="28" t="s">
        <v>404</v>
      </c>
      <c r="E858" s="12" t="s">
        <v>580</v>
      </c>
      <c r="F858" s="12" t="s">
        <v>1041</v>
      </c>
      <c r="G858" s="16">
        <v>121</v>
      </c>
      <c r="H858" s="12" t="s">
        <v>412</v>
      </c>
      <c r="I858" s="12" t="s">
        <v>427</v>
      </c>
      <c r="J858" s="12" t="s">
        <v>404</v>
      </c>
      <c r="K858" s="12" t="s">
        <v>1308</v>
      </c>
      <c r="L858" s="12" t="s">
        <v>1344</v>
      </c>
      <c r="M858" s="15">
        <v>353.5</v>
      </c>
      <c r="N858" s="14">
        <f t="shared" si="30"/>
        <v>180.28</v>
      </c>
      <c r="O858" s="13">
        <v>60.68462906784</v>
      </c>
      <c r="P858" s="12"/>
    </row>
    <row r="859" spans="2:16" ht="15" customHeight="1" x14ac:dyDescent="0.25">
      <c r="B859" s="18" t="s">
        <v>359</v>
      </c>
      <c r="C859" s="17" t="s">
        <v>3049</v>
      </c>
      <c r="D859" s="12" t="s">
        <v>409</v>
      </c>
      <c r="E859" s="12"/>
      <c r="F859" s="12" t="s">
        <v>1509</v>
      </c>
      <c r="G859" s="16">
        <v>99</v>
      </c>
      <c r="H859" s="12" t="s">
        <v>451</v>
      </c>
      <c r="I859" s="12" t="s">
        <v>557</v>
      </c>
      <c r="J859" s="12" t="s">
        <v>404</v>
      </c>
      <c r="K859" s="12" t="s">
        <v>2946</v>
      </c>
      <c r="L859" s="12" t="s">
        <v>3048</v>
      </c>
      <c r="M859" s="15">
        <v>354</v>
      </c>
      <c r="N859" s="14">
        <f t="shared" si="30"/>
        <v>180.54</v>
      </c>
      <c r="O859" s="13">
        <v>24.783489916800004</v>
      </c>
      <c r="P859" s="12"/>
    </row>
    <row r="860" spans="2:16" ht="15" customHeight="1" x14ac:dyDescent="0.25">
      <c r="B860" s="18" t="s">
        <v>953</v>
      </c>
      <c r="C860" s="17" t="s">
        <v>1603</v>
      </c>
      <c r="D860" s="28" t="s">
        <v>404</v>
      </c>
      <c r="E860" s="12"/>
      <c r="F860" s="12" t="s">
        <v>1602</v>
      </c>
      <c r="G860" s="16">
        <v>106</v>
      </c>
      <c r="H860" s="12" t="s">
        <v>756</v>
      </c>
      <c r="I860" s="12" t="s">
        <v>557</v>
      </c>
      <c r="J860" s="12" t="s">
        <v>404</v>
      </c>
      <c r="K860" s="12" t="s">
        <v>1482</v>
      </c>
      <c r="L860" s="12" t="s">
        <v>1601</v>
      </c>
      <c r="M860" s="15">
        <v>354</v>
      </c>
      <c r="N860" s="14">
        <f t="shared" si="30"/>
        <v>180.54</v>
      </c>
      <c r="O860" s="13">
        <v>32.704560000000001</v>
      </c>
      <c r="P860" s="12"/>
    </row>
    <row r="861" spans="2:16" ht="15" customHeight="1" x14ac:dyDescent="0.25">
      <c r="B861" s="18" t="s">
        <v>953</v>
      </c>
      <c r="C861" s="17" t="s">
        <v>1477</v>
      </c>
      <c r="D861" s="28" t="s">
        <v>444</v>
      </c>
      <c r="E861" s="12"/>
      <c r="F861" s="12" t="s">
        <v>635</v>
      </c>
      <c r="G861" s="16" t="s">
        <v>634</v>
      </c>
      <c r="H861" s="12" t="s">
        <v>422</v>
      </c>
      <c r="I861" s="12" t="s">
        <v>405</v>
      </c>
      <c r="J861" s="12" t="s">
        <v>404</v>
      </c>
      <c r="K861" s="12" t="s">
        <v>1409</v>
      </c>
      <c r="L861" s="12" t="s">
        <v>1475</v>
      </c>
      <c r="M861" s="15">
        <v>355</v>
      </c>
      <c r="N861" s="14">
        <f t="shared" si="30"/>
        <v>181.05</v>
      </c>
      <c r="O861" s="13">
        <v>57.3</v>
      </c>
      <c r="P861" s="12"/>
    </row>
    <row r="862" spans="2:16" ht="15" customHeight="1" x14ac:dyDescent="0.25">
      <c r="B862" s="18" t="s">
        <v>953</v>
      </c>
      <c r="C862" s="17" t="s">
        <v>1476</v>
      </c>
      <c r="D862" s="28" t="s">
        <v>444</v>
      </c>
      <c r="E862" s="12"/>
      <c r="F862" s="12" t="s">
        <v>635</v>
      </c>
      <c r="G862" s="16" t="s">
        <v>634</v>
      </c>
      <c r="H862" s="12" t="s">
        <v>422</v>
      </c>
      <c r="I862" s="12" t="s">
        <v>405</v>
      </c>
      <c r="J862" s="12" t="s">
        <v>404</v>
      </c>
      <c r="K862" s="12" t="s">
        <v>1409</v>
      </c>
      <c r="L862" s="12" t="s">
        <v>1475</v>
      </c>
      <c r="M862" s="15">
        <v>355</v>
      </c>
      <c r="N862" s="39">
        <f t="shared" si="30"/>
        <v>181.05</v>
      </c>
      <c r="O862" s="13">
        <v>56.73</v>
      </c>
      <c r="P862" s="12"/>
    </row>
    <row r="863" spans="2:16" ht="15" customHeight="1" x14ac:dyDescent="0.25">
      <c r="B863" s="18" t="s">
        <v>359</v>
      </c>
      <c r="C863" s="17" t="s">
        <v>2997</v>
      </c>
      <c r="D863" s="12" t="s">
        <v>829</v>
      </c>
      <c r="E863" s="12"/>
      <c r="F863" s="12" t="s">
        <v>452</v>
      </c>
      <c r="G863" s="16">
        <v>97</v>
      </c>
      <c r="H863" s="12" t="s">
        <v>451</v>
      </c>
      <c r="I863" s="12" t="s">
        <v>466</v>
      </c>
      <c r="J863" s="12" t="s">
        <v>826</v>
      </c>
      <c r="K863" s="12" t="s">
        <v>2946</v>
      </c>
      <c r="L863" s="12" t="s">
        <v>2996</v>
      </c>
      <c r="M863" s="15">
        <v>355.5</v>
      </c>
      <c r="N863" s="14">
        <f t="shared" si="30"/>
        <v>181.3</v>
      </c>
      <c r="O863" s="13">
        <v>30.82</v>
      </c>
      <c r="P863" s="12"/>
    </row>
    <row r="864" spans="2:16" ht="15" customHeight="1" x14ac:dyDescent="0.25">
      <c r="B864" s="18" t="s">
        <v>359</v>
      </c>
      <c r="C864" s="17" t="s">
        <v>1939</v>
      </c>
      <c r="D864" s="12" t="s">
        <v>404</v>
      </c>
      <c r="E864" s="12"/>
      <c r="F864" s="12" t="s">
        <v>561</v>
      </c>
      <c r="G864" s="16">
        <v>109</v>
      </c>
      <c r="H864" s="12" t="s">
        <v>756</v>
      </c>
      <c r="I864" s="12" t="s">
        <v>557</v>
      </c>
      <c r="J864" s="12" t="s">
        <v>404</v>
      </c>
      <c r="K864" s="12" t="s">
        <v>1821</v>
      </c>
      <c r="L864" s="12" t="s">
        <v>1938</v>
      </c>
      <c r="M864" s="15">
        <v>356</v>
      </c>
      <c r="N864" s="14">
        <f t="shared" si="30"/>
        <v>181.56</v>
      </c>
      <c r="O864" s="13">
        <v>30</v>
      </c>
      <c r="P864" s="12"/>
    </row>
    <row r="865" spans="2:16" ht="15" customHeight="1" x14ac:dyDescent="0.25">
      <c r="B865" s="18" t="s">
        <v>359</v>
      </c>
      <c r="C865" s="17" t="s">
        <v>1769</v>
      </c>
      <c r="D865" s="12" t="s">
        <v>404</v>
      </c>
      <c r="E865" s="12"/>
      <c r="F865" s="12" t="s">
        <v>1768</v>
      </c>
      <c r="G865" s="16">
        <v>100</v>
      </c>
      <c r="H865" s="12" t="s">
        <v>756</v>
      </c>
      <c r="I865" s="12" t="s">
        <v>466</v>
      </c>
      <c r="J865" s="12" t="s">
        <v>404</v>
      </c>
      <c r="K865" s="12" t="s">
        <v>1647</v>
      </c>
      <c r="L865" s="12" t="s">
        <v>1767</v>
      </c>
      <c r="M865" s="15">
        <v>356.5</v>
      </c>
      <c r="N865" s="14">
        <f t="shared" si="30"/>
        <v>181.81</v>
      </c>
      <c r="O865" s="13">
        <v>25.812259200000003</v>
      </c>
      <c r="P865" s="12"/>
    </row>
    <row r="866" spans="2:16" ht="15" customHeight="1" x14ac:dyDescent="0.25">
      <c r="B866" s="18" t="s">
        <v>359</v>
      </c>
      <c r="C866" s="17" t="s">
        <v>2781</v>
      </c>
      <c r="D866" s="12" t="s">
        <v>878</v>
      </c>
      <c r="E866" s="12"/>
      <c r="F866" s="12" t="s">
        <v>481</v>
      </c>
      <c r="G866" s="16">
        <v>101</v>
      </c>
      <c r="H866" s="12" t="s">
        <v>1648</v>
      </c>
      <c r="I866" s="12" t="s">
        <v>466</v>
      </c>
      <c r="J866" s="12" t="s">
        <v>404</v>
      </c>
      <c r="K866" s="12" t="s">
        <v>2604</v>
      </c>
      <c r="L866" s="12" t="s">
        <v>2780</v>
      </c>
      <c r="M866" s="15">
        <v>357</v>
      </c>
      <c r="N866" s="14">
        <f t="shared" si="30"/>
        <v>182.07</v>
      </c>
      <c r="O866" s="13">
        <v>33.51</v>
      </c>
      <c r="P866" s="12"/>
    </row>
    <row r="867" spans="2:16" ht="15" customHeight="1" x14ac:dyDescent="0.25">
      <c r="B867" s="18" t="s">
        <v>359</v>
      </c>
      <c r="C867" s="17" t="s">
        <v>2575</v>
      </c>
      <c r="D867" s="12" t="s">
        <v>777</v>
      </c>
      <c r="E867" s="12"/>
      <c r="F867" s="12" t="s">
        <v>1642</v>
      </c>
      <c r="G867" s="16">
        <v>88</v>
      </c>
      <c r="H867" s="12" t="s">
        <v>1648</v>
      </c>
      <c r="I867" s="12" t="s">
        <v>557</v>
      </c>
      <c r="J867" s="12" t="s">
        <v>404</v>
      </c>
      <c r="K867" s="12" t="s">
        <v>2471</v>
      </c>
      <c r="L867" s="12" t="s">
        <v>2574</v>
      </c>
      <c r="M867" s="15">
        <v>357</v>
      </c>
      <c r="N867" s="14">
        <f t="shared" si="30"/>
        <v>182.07</v>
      </c>
      <c r="O867" s="13">
        <v>22.46</v>
      </c>
      <c r="P867" s="12"/>
    </row>
    <row r="868" spans="2:16" ht="15" customHeight="1" x14ac:dyDescent="0.25">
      <c r="B868" s="18" t="s">
        <v>359</v>
      </c>
      <c r="C868" s="17" t="s">
        <v>3184</v>
      </c>
      <c r="D868" s="12" t="s">
        <v>923</v>
      </c>
      <c r="E868" s="12"/>
      <c r="F868" s="12" t="s">
        <v>697</v>
      </c>
      <c r="G868" s="16">
        <v>96</v>
      </c>
      <c r="H868" s="12" t="s">
        <v>451</v>
      </c>
      <c r="I868" s="12" t="s">
        <v>466</v>
      </c>
      <c r="J868" s="12" t="s">
        <v>404</v>
      </c>
      <c r="K868" s="12" t="s">
        <v>2946</v>
      </c>
      <c r="L868" s="12" t="s">
        <v>3183</v>
      </c>
      <c r="M868" s="15">
        <v>357.5</v>
      </c>
      <c r="N868" s="14">
        <f t="shared" si="30"/>
        <v>182.32</v>
      </c>
      <c r="O868" s="13">
        <v>26.063934955200004</v>
      </c>
      <c r="P868" s="12"/>
    </row>
    <row r="869" spans="2:16" ht="15" customHeight="1" x14ac:dyDescent="0.25">
      <c r="B869" s="18" t="s">
        <v>359</v>
      </c>
      <c r="C869" s="17" t="s">
        <v>2179</v>
      </c>
      <c r="D869" s="12" t="s">
        <v>404</v>
      </c>
      <c r="E869" s="12"/>
      <c r="F869" s="12" t="s">
        <v>566</v>
      </c>
      <c r="G869" s="16">
        <v>114</v>
      </c>
      <c r="H869" s="12" t="s">
        <v>451</v>
      </c>
      <c r="I869" s="12" t="s">
        <v>557</v>
      </c>
      <c r="J869" s="12" t="s">
        <v>404</v>
      </c>
      <c r="K869" s="12" t="s">
        <v>2168</v>
      </c>
      <c r="L869" s="12" t="s">
        <v>2178</v>
      </c>
      <c r="M869" s="15">
        <v>359</v>
      </c>
      <c r="N869" s="14">
        <f t="shared" si="30"/>
        <v>183.09</v>
      </c>
      <c r="O869" s="13">
        <v>39.68</v>
      </c>
      <c r="P869" s="12"/>
    </row>
    <row r="870" spans="2:16" ht="15" customHeight="1" x14ac:dyDescent="0.25">
      <c r="B870" s="18" t="s">
        <v>359</v>
      </c>
      <c r="C870" s="17" t="s">
        <v>1805</v>
      </c>
      <c r="D870" s="12" t="s">
        <v>404</v>
      </c>
      <c r="E870" s="12"/>
      <c r="F870" s="12" t="s">
        <v>1627</v>
      </c>
      <c r="G870" s="16">
        <v>96</v>
      </c>
      <c r="H870" s="12" t="s">
        <v>1648</v>
      </c>
      <c r="I870" s="12" t="s">
        <v>557</v>
      </c>
      <c r="J870" s="12" t="s">
        <v>404</v>
      </c>
      <c r="K870" s="12" t="s">
        <v>1647</v>
      </c>
      <c r="L870" s="12" t="s">
        <v>1804</v>
      </c>
      <c r="M870" s="15">
        <v>359</v>
      </c>
      <c r="N870" s="14">
        <f t="shared" si="30"/>
        <v>183.09</v>
      </c>
      <c r="O870" s="13">
        <v>20.539310399999998</v>
      </c>
      <c r="P870" s="12"/>
    </row>
    <row r="871" spans="2:16" ht="15" customHeight="1" x14ac:dyDescent="0.25">
      <c r="B871" s="18" t="s">
        <v>359</v>
      </c>
      <c r="C871" s="17" t="s">
        <v>2789</v>
      </c>
      <c r="D871" s="12" t="s">
        <v>829</v>
      </c>
      <c r="E871" s="12"/>
      <c r="F871" s="12" t="s">
        <v>561</v>
      </c>
      <c r="G871" s="16">
        <v>109</v>
      </c>
      <c r="H871" s="12" t="s">
        <v>451</v>
      </c>
      <c r="I871" s="12" t="s">
        <v>557</v>
      </c>
      <c r="J871" s="12" t="s">
        <v>826</v>
      </c>
      <c r="K871" s="12" t="s">
        <v>2604</v>
      </c>
      <c r="L871" s="12" t="s">
        <v>2788</v>
      </c>
      <c r="M871" s="15">
        <v>359.5</v>
      </c>
      <c r="N871" s="14">
        <f t="shared" si="30"/>
        <v>183.34</v>
      </c>
      <c r="O871" s="13">
        <v>44</v>
      </c>
      <c r="P871" s="12"/>
    </row>
    <row r="872" spans="2:16" ht="15" customHeight="1" x14ac:dyDescent="0.25">
      <c r="B872" s="18" t="s">
        <v>953</v>
      </c>
      <c r="C872" s="17" t="s">
        <v>1371</v>
      </c>
      <c r="D872" s="28" t="s">
        <v>404</v>
      </c>
      <c r="E872" s="12"/>
      <c r="F872" s="12" t="s">
        <v>1370</v>
      </c>
      <c r="G872" s="16" t="s">
        <v>1350</v>
      </c>
      <c r="H872" s="12" t="s">
        <v>412</v>
      </c>
      <c r="I872" s="12" t="s">
        <v>405</v>
      </c>
      <c r="J872" s="12" t="s">
        <v>404</v>
      </c>
      <c r="K872" s="12" t="s">
        <v>1308</v>
      </c>
      <c r="L872" s="12" t="s">
        <v>1369</v>
      </c>
      <c r="M872" s="15">
        <v>359.5</v>
      </c>
      <c r="N872" s="14">
        <f t="shared" si="30"/>
        <v>183.34</v>
      </c>
      <c r="O872" s="13">
        <v>52.841109543360005</v>
      </c>
      <c r="P872" s="12"/>
    </row>
    <row r="873" spans="2:16" ht="15" customHeight="1" x14ac:dyDescent="0.25">
      <c r="B873" s="18" t="s">
        <v>359</v>
      </c>
      <c r="C873" s="17" t="s">
        <v>2414</v>
      </c>
      <c r="D873" s="12" t="s">
        <v>444</v>
      </c>
      <c r="E873" s="12"/>
      <c r="F873" s="12" t="s">
        <v>1309</v>
      </c>
      <c r="G873" s="16">
        <v>112</v>
      </c>
      <c r="H873" s="12" t="s">
        <v>537</v>
      </c>
      <c r="I873" s="12" t="s">
        <v>557</v>
      </c>
      <c r="J873" s="12" t="s">
        <v>404</v>
      </c>
      <c r="K873" s="12" t="s">
        <v>2399</v>
      </c>
      <c r="L873" s="12" t="s">
        <v>2413</v>
      </c>
      <c r="M873" s="15">
        <v>360.5</v>
      </c>
      <c r="N873" s="14">
        <f t="shared" si="30"/>
        <v>183.85</v>
      </c>
      <c r="O873" s="13">
        <v>33.4</v>
      </c>
      <c r="P873" s="12"/>
    </row>
    <row r="874" spans="2:16" ht="15" customHeight="1" x14ac:dyDescent="0.25">
      <c r="B874" s="18" t="s">
        <v>359</v>
      </c>
      <c r="C874" s="17" t="s">
        <v>410</v>
      </c>
      <c r="D874" s="12" t="s">
        <v>409</v>
      </c>
      <c r="E874" s="12"/>
      <c r="F874" s="12" t="s">
        <v>408</v>
      </c>
      <c r="G874" s="16" t="s">
        <v>407</v>
      </c>
      <c r="H874" s="12" t="s">
        <v>406</v>
      </c>
      <c r="I874" s="12" t="s">
        <v>405</v>
      </c>
      <c r="J874" s="12" t="s">
        <v>404</v>
      </c>
      <c r="K874" s="12" t="s">
        <v>403</v>
      </c>
      <c r="L874" s="12" t="s">
        <v>402</v>
      </c>
      <c r="M874" s="15">
        <v>360.5</v>
      </c>
      <c r="N874" s="14">
        <f t="shared" si="30"/>
        <v>183.85</v>
      </c>
      <c r="O874" s="13">
        <v>36.950000000000003</v>
      </c>
      <c r="P874" s="12"/>
    </row>
    <row r="875" spans="2:16" ht="15" customHeight="1" x14ac:dyDescent="0.25">
      <c r="B875" s="18" t="s">
        <v>359</v>
      </c>
      <c r="C875" s="17" t="s">
        <v>2598</v>
      </c>
      <c r="D875" s="12" t="s">
        <v>409</v>
      </c>
      <c r="E875" s="12"/>
      <c r="F875" s="12" t="s">
        <v>1727</v>
      </c>
      <c r="G875" s="16">
        <v>87</v>
      </c>
      <c r="H875" s="12" t="s">
        <v>2597</v>
      </c>
      <c r="I875" s="12" t="s">
        <v>557</v>
      </c>
      <c r="J875" s="12" t="s">
        <v>404</v>
      </c>
      <c r="K875" s="12" t="s">
        <v>2471</v>
      </c>
      <c r="L875" s="12" t="s">
        <v>2596</v>
      </c>
      <c r="M875" s="15">
        <v>361</v>
      </c>
      <c r="N875" s="14">
        <f t="shared" si="30"/>
        <v>184.11</v>
      </c>
      <c r="O875" s="13">
        <v>22.4</v>
      </c>
      <c r="P875" s="12"/>
    </row>
    <row r="876" spans="2:16" ht="15" customHeight="1" x14ac:dyDescent="0.25">
      <c r="B876" s="18" t="s">
        <v>359</v>
      </c>
      <c r="C876" s="17" t="s">
        <v>2355</v>
      </c>
      <c r="D876" s="12" t="s">
        <v>923</v>
      </c>
      <c r="E876" s="12"/>
      <c r="F876" s="12" t="s">
        <v>558</v>
      </c>
      <c r="G876" s="16">
        <v>111</v>
      </c>
      <c r="H876" s="12" t="s">
        <v>756</v>
      </c>
      <c r="I876" s="12" t="s">
        <v>557</v>
      </c>
      <c r="J876" s="12" t="s">
        <v>404</v>
      </c>
      <c r="K876" s="12" t="s">
        <v>2258</v>
      </c>
      <c r="L876" s="12" t="s">
        <v>2354</v>
      </c>
      <c r="M876" s="15">
        <v>361</v>
      </c>
      <c r="N876" s="14">
        <f t="shared" si="30"/>
        <v>184.11</v>
      </c>
      <c r="O876" s="13">
        <v>33.880000000000003</v>
      </c>
      <c r="P876" s="12"/>
    </row>
    <row r="877" spans="2:16" ht="15" customHeight="1" x14ac:dyDescent="0.25">
      <c r="B877" s="18" t="s">
        <v>359</v>
      </c>
      <c r="C877" s="17" t="s">
        <v>2292</v>
      </c>
      <c r="D877" s="12" t="s">
        <v>2111</v>
      </c>
      <c r="E877" s="12"/>
      <c r="F877" s="12" t="s">
        <v>558</v>
      </c>
      <c r="G877" s="16">
        <v>111</v>
      </c>
      <c r="H877" s="12" t="s">
        <v>756</v>
      </c>
      <c r="I877" s="12" t="s">
        <v>557</v>
      </c>
      <c r="J877" s="12" t="s">
        <v>404</v>
      </c>
      <c r="K877" s="12" t="s">
        <v>2258</v>
      </c>
      <c r="L877" s="12" t="s">
        <v>2291</v>
      </c>
      <c r="M877" s="15">
        <v>361</v>
      </c>
      <c r="N877" s="14">
        <f t="shared" si="30"/>
        <v>184.11</v>
      </c>
      <c r="O877" s="13">
        <v>34.06</v>
      </c>
      <c r="P877" s="12"/>
    </row>
    <row r="878" spans="2:16" ht="15" customHeight="1" x14ac:dyDescent="0.25">
      <c r="B878" s="18" t="s">
        <v>359</v>
      </c>
      <c r="C878" s="17" t="s">
        <v>3170</v>
      </c>
      <c r="D878" s="12" t="s">
        <v>770</v>
      </c>
      <c r="E878" s="12"/>
      <c r="F878" s="12" t="s">
        <v>1527</v>
      </c>
      <c r="G878" s="16">
        <v>95</v>
      </c>
      <c r="H878" s="12" t="s">
        <v>451</v>
      </c>
      <c r="I878" s="12" t="s">
        <v>557</v>
      </c>
      <c r="J878" s="12" t="s">
        <v>2620</v>
      </c>
      <c r="K878" s="12" t="s">
        <v>2946</v>
      </c>
      <c r="L878" s="12" t="s">
        <v>3169</v>
      </c>
      <c r="M878" s="15">
        <v>361.5</v>
      </c>
      <c r="N878" s="14">
        <f t="shared" si="30"/>
        <v>184.36</v>
      </c>
      <c r="O878" s="13">
        <v>23.369003800000002</v>
      </c>
      <c r="P878" s="12"/>
    </row>
    <row r="879" spans="2:16" ht="15" customHeight="1" x14ac:dyDescent="0.25">
      <c r="B879" s="18" t="s">
        <v>359</v>
      </c>
      <c r="C879" s="17" t="s">
        <v>3144</v>
      </c>
      <c r="D879" s="12" t="s">
        <v>829</v>
      </c>
      <c r="E879" s="12"/>
      <c r="F879" s="12" t="s">
        <v>749</v>
      </c>
      <c r="G879" s="16">
        <v>89</v>
      </c>
      <c r="H879" s="12" t="s">
        <v>537</v>
      </c>
      <c r="I879" s="12" t="s">
        <v>466</v>
      </c>
      <c r="J879" s="12" t="s">
        <v>826</v>
      </c>
      <c r="K879" s="12" t="s">
        <v>2946</v>
      </c>
      <c r="L879" s="12" t="s">
        <v>3143</v>
      </c>
      <c r="M879" s="15">
        <v>363.5</v>
      </c>
      <c r="N879" s="14">
        <f t="shared" si="30"/>
        <v>185.38</v>
      </c>
      <c r="O879" s="13">
        <v>22.05</v>
      </c>
      <c r="P879" s="12"/>
    </row>
    <row r="880" spans="2:16" ht="15" customHeight="1" x14ac:dyDescent="0.25">
      <c r="B880" s="18" t="s">
        <v>359</v>
      </c>
      <c r="C880" s="17" t="s">
        <v>3131</v>
      </c>
      <c r="D880" s="12" t="s">
        <v>923</v>
      </c>
      <c r="E880" s="12"/>
      <c r="F880" s="12" t="s">
        <v>694</v>
      </c>
      <c r="G880" s="16">
        <v>93</v>
      </c>
      <c r="H880" s="12" t="s">
        <v>451</v>
      </c>
      <c r="I880" s="12" t="s">
        <v>466</v>
      </c>
      <c r="J880" s="12" t="s">
        <v>404</v>
      </c>
      <c r="K880" s="12" t="s">
        <v>2946</v>
      </c>
      <c r="L880" s="12" t="s">
        <v>3130</v>
      </c>
      <c r="M880" s="15">
        <v>363.5</v>
      </c>
      <c r="N880" s="14">
        <f t="shared" si="30"/>
        <v>185.38</v>
      </c>
      <c r="O880" s="13">
        <v>21.816243728640003</v>
      </c>
      <c r="P880" s="12"/>
    </row>
    <row r="881" spans="2:16" ht="15" customHeight="1" x14ac:dyDescent="0.25">
      <c r="B881" s="18" t="s">
        <v>359</v>
      </c>
      <c r="C881" s="17" t="s">
        <v>1723</v>
      </c>
      <c r="D881" s="12" t="s">
        <v>404</v>
      </c>
      <c r="E881" s="12"/>
      <c r="F881" s="12" t="s">
        <v>1722</v>
      </c>
      <c r="G881" s="16">
        <v>93</v>
      </c>
      <c r="H881" s="12" t="s">
        <v>1648</v>
      </c>
      <c r="I881" s="12" t="s">
        <v>557</v>
      </c>
      <c r="J881" s="12" t="s">
        <v>404</v>
      </c>
      <c r="K881" s="12" t="s">
        <v>1647</v>
      </c>
      <c r="L881" s="12" t="s">
        <v>1721</v>
      </c>
      <c r="M881" s="15">
        <v>363.5</v>
      </c>
      <c r="N881" s="14">
        <f t="shared" si="30"/>
        <v>185.38</v>
      </c>
      <c r="O881" s="13">
        <v>27.4421952</v>
      </c>
      <c r="P881" s="12"/>
    </row>
    <row r="882" spans="2:16" ht="15" customHeight="1" x14ac:dyDescent="0.25">
      <c r="B882" s="18" t="s">
        <v>953</v>
      </c>
      <c r="C882" s="17" t="s">
        <v>1034</v>
      </c>
      <c r="D882" s="28" t="s">
        <v>404</v>
      </c>
      <c r="E882" s="12" t="s">
        <v>951</v>
      </c>
      <c r="F882" s="12" t="s">
        <v>648</v>
      </c>
      <c r="G882" s="16" t="s">
        <v>627</v>
      </c>
      <c r="H882" s="12" t="s">
        <v>412</v>
      </c>
      <c r="I882" s="12" t="s">
        <v>405</v>
      </c>
      <c r="J882" s="12" t="s">
        <v>404</v>
      </c>
      <c r="K882" s="12" t="s">
        <v>949</v>
      </c>
      <c r="L882" s="12" t="s">
        <v>1033</v>
      </c>
      <c r="M882" s="15">
        <v>363.5</v>
      </c>
      <c r="N882" s="14">
        <f t="shared" si="30"/>
        <v>185.38</v>
      </c>
      <c r="O882" s="13">
        <v>61.874064000000004</v>
      </c>
      <c r="P882" s="12"/>
    </row>
    <row r="883" spans="2:16" ht="15" customHeight="1" x14ac:dyDescent="0.25">
      <c r="B883" s="18" t="s">
        <v>359</v>
      </c>
      <c r="C883" s="25" t="s">
        <v>1865</v>
      </c>
      <c r="D883" s="25" t="s">
        <v>404</v>
      </c>
      <c r="E883" s="19"/>
      <c r="F883" s="12" t="s">
        <v>1608</v>
      </c>
      <c r="G883" s="42">
        <v>102</v>
      </c>
      <c r="H883" s="19" t="s">
        <v>1648</v>
      </c>
      <c r="I883" s="19" t="s">
        <v>557</v>
      </c>
      <c r="J883" s="25" t="s">
        <v>404</v>
      </c>
      <c r="K883" s="19" t="s">
        <v>1821</v>
      </c>
      <c r="L883" s="19" t="s">
        <v>1864</v>
      </c>
      <c r="M883" s="15">
        <v>364</v>
      </c>
      <c r="N883" s="14">
        <f t="shared" si="30"/>
        <v>185.64</v>
      </c>
      <c r="O883" s="13">
        <v>28.5</v>
      </c>
      <c r="P883" s="13"/>
    </row>
    <row r="884" spans="2:16" ht="15" customHeight="1" x14ac:dyDescent="0.25">
      <c r="B884" s="18" t="s">
        <v>359</v>
      </c>
      <c r="C884" s="17" t="s">
        <v>864</v>
      </c>
      <c r="D884" s="12" t="s">
        <v>409</v>
      </c>
      <c r="E884" s="12"/>
      <c r="F884" s="12" t="s">
        <v>691</v>
      </c>
      <c r="G884" s="16">
        <v>97</v>
      </c>
      <c r="H884" s="12" t="s">
        <v>451</v>
      </c>
      <c r="I884" s="12" t="s">
        <v>466</v>
      </c>
      <c r="J884" s="12" t="s">
        <v>826</v>
      </c>
      <c r="K884" s="12" t="s">
        <v>754</v>
      </c>
      <c r="L884" s="12" t="s">
        <v>863</v>
      </c>
      <c r="M884" s="15">
        <v>364</v>
      </c>
      <c r="N884" s="14">
        <f t="shared" si="30"/>
        <v>185.64</v>
      </c>
      <c r="O884" s="13">
        <v>26.455200000000001</v>
      </c>
      <c r="P884" s="12"/>
    </row>
    <row r="885" spans="2:16" ht="15" customHeight="1" x14ac:dyDescent="0.25">
      <c r="B885" s="18" t="s">
        <v>359</v>
      </c>
      <c r="C885" s="17" t="s">
        <v>1746</v>
      </c>
      <c r="D885" s="12" t="s">
        <v>404</v>
      </c>
      <c r="E885" s="12"/>
      <c r="F885" s="12" t="s">
        <v>1745</v>
      </c>
      <c r="G885" s="16">
        <v>95</v>
      </c>
      <c r="H885" s="12" t="s">
        <v>1648</v>
      </c>
      <c r="I885" s="12" t="s">
        <v>466</v>
      </c>
      <c r="J885" s="12" t="s">
        <v>404</v>
      </c>
      <c r="K885" s="12" t="s">
        <v>1647</v>
      </c>
      <c r="L885" s="12" t="s">
        <v>1744</v>
      </c>
      <c r="M885" s="15">
        <v>364.5</v>
      </c>
      <c r="N885" s="14">
        <f t="shared" si="30"/>
        <v>185.89</v>
      </c>
      <c r="O885" s="13">
        <v>21.529972799999996</v>
      </c>
      <c r="P885" s="12"/>
    </row>
    <row r="886" spans="2:16" ht="15" customHeight="1" x14ac:dyDescent="0.25">
      <c r="B886" s="18" t="s">
        <v>359</v>
      </c>
      <c r="C886" s="17" t="s">
        <v>2690</v>
      </c>
      <c r="D886" s="12" t="s">
        <v>770</v>
      </c>
      <c r="E886" s="12"/>
      <c r="F886" s="12" t="s">
        <v>484</v>
      </c>
      <c r="G886" s="16">
        <v>100</v>
      </c>
      <c r="H886" s="12" t="s">
        <v>537</v>
      </c>
      <c r="I886" s="12" t="s">
        <v>466</v>
      </c>
      <c r="J886" s="12" t="s">
        <v>2620</v>
      </c>
      <c r="K886" s="12" t="s">
        <v>2604</v>
      </c>
      <c r="L886" s="12" t="s">
        <v>2689</v>
      </c>
      <c r="M886" s="15">
        <v>365</v>
      </c>
      <c r="N886" s="14">
        <f t="shared" si="30"/>
        <v>186.15</v>
      </c>
      <c r="O886" s="13">
        <v>31.5</v>
      </c>
      <c r="P886" s="12"/>
    </row>
    <row r="887" spans="2:16" ht="15" customHeight="1" x14ac:dyDescent="0.25">
      <c r="B887" s="18" t="s">
        <v>359</v>
      </c>
      <c r="C887" s="17" t="s">
        <v>2771</v>
      </c>
      <c r="D887" s="12" t="s">
        <v>829</v>
      </c>
      <c r="E887" s="12"/>
      <c r="F887" s="12" t="s">
        <v>561</v>
      </c>
      <c r="G887" s="16">
        <v>109</v>
      </c>
      <c r="H887" s="12" t="s">
        <v>537</v>
      </c>
      <c r="I887" s="12" t="s">
        <v>557</v>
      </c>
      <c r="J887" s="12" t="s">
        <v>826</v>
      </c>
      <c r="K887" s="12" t="s">
        <v>2604</v>
      </c>
      <c r="L887" s="12" t="s">
        <v>2770</v>
      </c>
      <c r="M887" s="15">
        <v>366</v>
      </c>
      <c r="N887" s="14">
        <f t="shared" si="30"/>
        <v>186.66</v>
      </c>
      <c r="O887" s="13">
        <v>44.1</v>
      </c>
      <c r="P887" s="12"/>
    </row>
    <row r="888" spans="2:16" ht="15" customHeight="1" x14ac:dyDescent="0.25">
      <c r="B888" s="18" t="s">
        <v>359</v>
      </c>
      <c r="C888" s="17" t="s">
        <v>678</v>
      </c>
      <c r="D888" s="12" t="s">
        <v>404</v>
      </c>
      <c r="E888" s="12"/>
      <c r="F888" s="12" t="s">
        <v>677</v>
      </c>
      <c r="G888" s="16">
        <v>100</v>
      </c>
      <c r="H888" s="12" t="s">
        <v>537</v>
      </c>
      <c r="I888" s="12" t="s">
        <v>466</v>
      </c>
      <c r="J888" s="12" t="s">
        <v>404</v>
      </c>
      <c r="K888" s="12" t="s">
        <v>670</v>
      </c>
      <c r="L888" s="12" t="s">
        <v>676</v>
      </c>
      <c r="M888" s="15">
        <v>366</v>
      </c>
      <c r="N888" s="14">
        <f t="shared" si="30"/>
        <v>186.66</v>
      </c>
      <c r="O888" s="13">
        <v>24.4</v>
      </c>
      <c r="P888" s="12"/>
    </row>
    <row r="889" spans="2:16" ht="15" customHeight="1" x14ac:dyDescent="0.25">
      <c r="B889" s="18" t="s">
        <v>953</v>
      </c>
      <c r="C889" s="17" t="s">
        <v>1407</v>
      </c>
      <c r="D889" s="28" t="s">
        <v>404</v>
      </c>
      <c r="E889" s="12" t="s">
        <v>580</v>
      </c>
      <c r="F889" s="12" t="s">
        <v>645</v>
      </c>
      <c r="G889" s="16" t="s">
        <v>627</v>
      </c>
      <c r="H889" s="12" t="s">
        <v>422</v>
      </c>
      <c r="I889" s="12" t="s">
        <v>405</v>
      </c>
      <c r="J889" s="12" t="s">
        <v>404</v>
      </c>
      <c r="K889" s="12" t="s">
        <v>1308</v>
      </c>
      <c r="L889" s="12" t="s">
        <v>1406</v>
      </c>
      <c r="M889" s="15">
        <v>366.5</v>
      </c>
      <c r="N889" s="14">
        <f t="shared" si="30"/>
        <v>186.91</v>
      </c>
      <c r="O889" s="13">
        <v>52.17626820000001</v>
      </c>
      <c r="P889" s="12"/>
    </row>
    <row r="890" spans="2:16" ht="15" customHeight="1" x14ac:dyDescent="0.25">
      <c r="B890" s="18" t="s">
        <v>953</v>
      </c>
      <c r="C890" s="17" t="s">
        <v>1375</v>
      </c>
      <c r="D890" s="28" t="s">
        <v>404</v>
      </c>
      <c r="E890" s="12" t="s">
        <v>580</v>
      </c>
      <c r="F890" s="12" t="s">
        <v>635</v>
      </c>
      <c r="G890" s="16" t="s">
        <v>634</v>
      </c>
      <c r="H890" s="12" t="s">
        <v>412</v>
      </c>
      <c r="I890" s="12" t="s">
        <v>405</v>
      </c>
      <c r="J890" s="12" t="s">
        <v>404</v>
      </c>
      <c r="K890" s="12" t="s">
        <v>1308</v>
      </c>
      <c r="L890" s="12" t="s">
        <v>1374</v>
      </c>
      <c r="M890" s="15">
        <v>366.5</v>
      </c>
      <c r="N890" s="14">
        <f t="shared" si="30"/>
        <v>186.91</v>
      </c>
      <c r="O890" s="13">
        <v>52.102472653440003</v>
      </c>
      <c r="P890" s="12"/>
    </row>
    <row r="891" spans="2:16" ht="15" customHeight="1" x14ac:dyDescent="0.25">
      <c r="B891" s="18" t="s">
        <v>359</v>
      </c>
      <c r="C891" s="25" t="s">
        <v>3485</v>
      </c>
      <c r="D891" s="19" t="s">
        <v>409</v>
      </c>
      <c r="E891" s="19"/>
      <c r="F891" s="19" t="s">
        <v>589</v>
      </c>
      <c r="G891" s="19">
        <v>110</v>
      </c>
      <c r="H891" s="19" t="s">
        <v>537</v>
      </c>
      <c r="I891" s="19" t="s">
        <v>466</v>
      </c>
      <c r="J891" s="19" t="s">
        <v>404</v>
      </c>
      <c r="K891" s="12" t="s">
        <v>3479</v>
      </c>
      <c r="L891" s="12" t="s">
        <v>3484</v>
      </c>
      <c r="M891" s="15">
        <v>367</v>
      </c>
      <c r="N891" s="14">
        <f t="shared" si="30"/>
        <v>187.17</v>
      </c>
      <c r="O891" s="13">
        <v>34.619999999999997</v>
      </c>
      <c r="P891" s="19"/>
    </row>
    <row r="892" spans="2:16" ht="15" customHeight="1" x14ac:dyDescent="0.25">
      <c r="B892" s="18" t="s">
        <v>359</v>
      </c>
      <c r="C892" s="25" t="s">
        <v>1918</v>
      </c>
      <c r="D892" s="25" t="s">
        <v>404</v>
      </c>
      <c r="E892" s="19"/>
      <c r="F892" s="12" t="s">
        <v>1722</v>
      </c>
      <c r="G892" s="42">
        <v>93</v>
      </c>
      <c r="H892" s="19" t="s">
        <v>1648</v>
      </c>
      <c r="I892" s="19" t="s">
        <v>557</v>
      </c>
      <c r="J892" s="25" t="s">
        <v>404</v>
      </c>
      <c r="K892" s="19" t="s">
        <v>1821</v>
      </c>
      <c r="L892" s="19" t="s">
        <v>1917</v>
      </c>
      <c r="M892" s="15">
        <v>367</v>
      </c>
      <c r="N892" s="14">
        <f t="shared" si="30"/>
        <v>187.17</v>
      </c>
      <c r="O892" s="13">
        <v>23.5</v>
      </c>
      <c r="P892" s="13"/>
    </row>
    <row r="893" spans="2:16" ht="15" customHeight="1" x14ac:dyDescent="0.25">
      <c r="B893" s="18" t="s">
        <v>359</v>
      </c>
      <c r="C893" s="25" t="s">
        <v>2874</v>
      </c>
      <c r="D893" s="12" t="s">
        <v>878</v>
      </c>
      <c r="E893" s="12"/>
      <c r="F893" s="12" t="s">
        <v>1727</v>
      </c>
      <c r="G893" s="16">
        <v>87</v>
      </c>
      <c r="H893" s="12" t="s">
        <v>1648</v>
      </c>
      <c r="I893" s="12" t="s">
        <v>466</v>
      </c>
      <c r="J893" s="12" t="s">
        <v>404</v>
      </c>
      <c r="K893" s="12" t="s">
        <v>2837</v>
      </c>
      <c r="L893" s="12" t="s">
        <v>2873</v>
      </c>
      <c r="M893" s="15">
        <v>367.5</v>
      </c>
      <c r="N893" s="14">
        <f t="shared" si="30"/>
        <v>187.42</v>
      </c>
      <c r="O893" s="13">
        <v>22.02</v>
      </c>
      <c r="P893" s="12"/>
    </row>
    <row r="894" spans="2:16" ht="15" customHeight="1" x14ac:dyDescent="0.25">
      <c r="B894" s="18" t="s">
        <v>953</v>
      </c>
      <c r="C894" s="17" t="s">
        <v>1268</v>
      </c>
      <c r="D894" s="28" t="s">
        <v>404</v>
      </c>
      <c r="E894" s="12" t="s">
        <v>580</v>
      </c>
      <c r="F894" s="12" t="s">
        <v>624</v>
      </c>
      <c r="G894" s="16" t="s">
        <v>623</v>
      </c>
      <c r="H894" s="12" t="s">
        <v>569</v>
      </c>
      <c r="I894" s="12" t="s">
        <v>405</v>
      </c>
      <c r="J894" s="12" t="s">
        <v>404</v>
      </c>
      <c r="K894" s="12" t="s">
        <v>1251</v>
      </c>
      <c r="L894" s="12" t="s">
        <v>1267</v>
      </c>
      <c r="M894" s="15">
        <v>367.5</v>
      </c>
      <c r="N894" s="14">
        <f t="shared" ref="N894:N957" si="31">M894-ROUND(M894*$N$7,2)</f>
        <v>187.42</v>
      </c>
      <c r="O894" s="13">
        <v>54.61256821632</v>
      </c>
      <c r="P894" s="12">
        <v>2.36</v>
      </c>
    </row>
    <row r="895" spans="2:16" ht="15" customHeight="1" x14ac:dyDescent="0.25">
      <c r="B895" s="18" t="s">
        <v>359</v>
      </c>
      <c r="C895" s="17" t="s">
        <v>3192</v>
      </c>
      <c r="D895" s="12" t="s">
        <v>777</v>
      </c>
      <c r="E895" s="12"/>
      <c r="F895" s="12" t="s">
        <v>677</v>
      </c>
      <c r="G895" s="16">
        <v>104</v>
      </c>
      <c r="H895" s="12" t="s">
        <v>451</v>
      </c>
      <c r="I895" s="12" t="s">
        <v>557</v>
      </c>
      <c r="J895" s="12" t="s">
        <v>404</v>
      </c>
      <c r="K895" s="12" t="s">
        <v>2946</v>
      </c>
      <c r="L895" s="12" t="s">
        <v>3191</v>
      </c>
      <c r="M895" s="15">
        <v>368.5</v>
      </c>
      <c r="N895" s="14">
        <f t="shared" si="31"/>
        <v>187.93</v>
      </c>
      <c r="O895" s="13">
        <v>28.104181264320008</v>
      </c>
      <c r="P895" s="12"/>
    </row>
    <row r="896" spans="2:16" ht="15" customHeight="1" x14ac:dyDescent="0.25">
      <c r="B896" s="18" t="s">
        <v>359</v>
      </c>
      <c r="C896" s="17" t="s">
        <v>2765</v>
      </c>
      <c r="D896" s="12" t="s">
        <v>777</v>
      </c>
      <c r="E896" s="12"/>
      <c r="F896" s="12" t="s">
        <v>558</v>
      </c>
      <c r="G896" s="16">
        <v>107</v>
      </c>
      <c r="H896" s="12" t="s">
        <v>1648</v>
      </c>
      <c r="I896" s="12" t="s">
        <v>466</v>
      </c>
      <c r="J896" s="12" t="s">
        <v>404</v>
      </c>
      <c r="K896" s="12" t="s">
        <v>2604</v>
      </c>
      <c r="L896" s="12" t="s">
        <v>2764</v>
      </c>
      <c r="M896" s="15">
        <v>369</v>
      </c>
      <c r="N896" s="14">
        <f t="shared" si="31"/>
        <v>188.19</v>
      </c>
      <c r="O896" s="13">
        <v>35.729707666560003</v>
      </c>
      <c r="P896" s="12"/>
    </row>
    <row r="897" spans="2:16" ht="15" customHeight="1" x14ac:dyDescent="0.25">
      <c r="B897" s="18" t="s">
        <v>359</v>
      </c>
      <c r="C897" s="17" t="s">
        <v>2654</v>
      </c>
      <c r="D897" s="12" t="s">
        <v>923</v>
      </c>
      <c r="E897" s="12"/>
      <c r="F897" s="12" t="s">
        <v>558</v>
      </c>
      <c r="G897" s="16">
        <v>111</v>
      </c>
      <c r="H897" s="12" t="s">
        <v>756</v>
      </c>
      <c r="I897" s="12" t="s">
        <v>557</v>
      </c>
      <c r="J897" s="12" t="s">
        <v>404</v>
      </c>
      <c r="K897" s="12" t="s">
        <v>2604</v>
      </c>
      <c r="L897" s="12" t="s">
        <v>2653</v>
      </c>
      <c r="M897" s="15">
        <v>369</v>
      </c>
      <c r="N897" s="14">
        <f t="shared" si="31"/>
        <v>188.19</v>
      </c>
      <c r="O897" s="13">
        <v>35.6</v>
      </c>
      <c r="P897" s="12"/>
    </row>
    <row r="898" spans="2:16" ht="15" customHeight="1" x14ac:dyDescent="0.25">
      <c r="B898" s="18" t="s">
        <v>359</v>
      </c>
      <c r="C898" s="17" t="s">
        <v>2573</v>
      </c>
      <c r="D898" s="12" t="s">
        <v>777</v>
      </c>
      <c r="E898" s="12"/>
      <c r="F898" s="12" t="s">
        <v>1727</v>
      </c>
      <c r="G898" s="16">
        <v>91</v>
      </c>
      <c r="H898" s="12" t="s">
        <v>1648</v>
      </c>
      <c r="I898" s="12" t="s">
        <v>557</v>
      </c>
      <c r="J898" s="12" t="s">
        <v>404</v>
      </c>
      <c r="K898" s="12" t="s">
        <v>2471</v>
      </c>
      <c r="L898" s="12" t="s">
        <v>2572</v>
      </c>
      <c r="M898" s="15">
        <v>369</v>
      </c>
      <c r="N898" s="14">
        <f t="shared" si="31"/>
        <v>188.19</v>
      </c>
      <c r="O898" s="13">
        <v>22.31</v>
      </c>
      <c r="P898" s="12"/>
    </row>
    <row r="899" spans="2:16" ht="15" customHeight="1" x14ac:dyDescent="0.25">
      <c r="B899" s="18" t="s">
        <v>359</v>
      </c>
      <c r="C899" s="17" t="s">
        <v>2560</v>
      </c>
      <c r="D899" s="12" t="s">
        <v>777</v>
      </c>
      <c r="E899" s="12"/>
      <c r="F899" s="12" t="s">
        <v>1727</v>
      </c>
      <c r="G899" s="16">
        <v>91</v>
      </c>
      <c r="H899" s="12" t="s">
        <v>1648</v>
      </c>
      <c r="I899" s="12" t="s">
        <v>557</v>
      </c>
      <c r="J899" s="12" t="s">
        <v>404</v>
      </c>
      <c r="K899" s="12" t="s">
        <v>2471</v>
      </c>
      <c r="L899" s="12" t="s">
        <v>2559</v>
      </c>
      <c r="M899" s="15">
        <v>369</v>
      </c>
      <c r="N899" s="14">
        <f t="shared" si="31"/>
        <v>188.19</v>
      </c>
      <c r="O899" s="13">
        <v>21.91</v>
      </c>
      <c r="P899" s="12"/>
    </row>
    <row r="900" spans="2:16" ht="15" customHeight="1" x14ac:dyDescent="0.25">
      <c r="B900" s="18" t="s">
        <v>359</v>
      </c>
      <c r="C900" s="28" t="s">
        <v>2522</v>
      </c>
      <c r="D900" s="12" t="s">
        <v>777</v>
      </c>
      <c r="E900" s="12"/>
      <c r="F900" s="12" t="s">
        <v>1727</v>
      </c>
      <c r="G900" s="16">
        <v>91</v>
      </c>
      <c r="H900" s="12" t="s">
        <v>2459</v>
      </c>
      <c r="I900" s="12" t="s">
        <v>557</v>
      </c>
      <c r="J900" s="12" t="s">
        <v>404</v>
      </c>
      <c r="K900" s="12" t="s">
        <v>2471</v>
      </c>
      <c r="L900" s="12" t="s">
        <v>2521</v>
      </c>
      <c r="M900" s="15">
        <v>369</v>
      </c>
      <c r="N900" s="14">
        <f t="shared" si="31"/>
        <v>188.19</v>
      </c>
      <c r="O900" s="13">
        <v>22.05</v>
      </c>
      <c r="P900" s="12"/>
    </row>
    <row r="901" spans="2:16" ht="15" customHeight="1" x14ac:dyDescent="0.25">
      <c r="B901" s="18" t="s">
        <v>359</v>
      </c>
      <c r="C901" s="17" t="s">
        <v>2518</v>
      </c>
      <c r="D901" s="12" t="s">
        <v>409</v>
      </c>
      <c r="E901" s="12"/>
      <c r="F901" s="12" t="s">
        <v>1727</v>
      </c>
      <c r="G901" s="16">
        <v>91</v>
      </c>
      <c r="H901" s="12" t="s">
        <v>2459</v>
      </c>
      <c r="I901" s="12" t="s">
        <v>557</v>
      </c>
      <c r="J901" s="12" t="s">
        <v>404</v>
      </c>
      <c r="K901" s="12" t="s">
        <v>2471</v>
      </c>
      <c r="L901" s="12" t="s">
        <v>2517</v>
      </c>
      <c r="M901" s="15">
        <v>369</v>
      </c>
      <c r="N901" s="14">
        <f t="shared" si="31"/>
        <v>188.19</v>
      </c>
      <c r="O901" s="13">
        <v>21.6</v>
      </c>
      <c r="P901" s="12"/>
    </row>
    <row r="902" spans="2:16" ht="15" customHeight="1" x14ac:dyDescent="0.25">
      <c r="B902" s="18" t="s">
        <v>359</v>
      </c>
      <c r="C902" s="17" t="s">
        <v>2514</v>
      </c>
      <c r="D902" s="12" t="s">
        <v>409</v>
      </c>
      <c r="E902" s="12"/>
      <c r="F902" s="12" t="s">
        <v>1727</v>
      </c>
      <c r="G902" s="16">
        <v>91</v>
      </c>
      <c r="H902" s="12" t="s">
        <v>1648</v>
      </c>
      <c r="I902" s="12" t="s">
        <v>557</v>
      </c>
      <c r="J902" s="12" t="s">
        <v>404</v>
      </c>
      <c r="K902" s="12" t="s">
        <v>2471</v>
      </c>
      <c r="L902" s="12" t="s">
        <v>2513</v>
      </c>
      <c r="M902" s="15">
        <v>369</v>
      </c>
      <c r="N902" s="14">
        <f t="shared" si="31"/>
        <v>188.19</v>
      </c>
      <c r="O902" s="13">
        <v>21.2</v>
      </c>
      <c r="P902" s="12"/>
    </row>
    <row r="903" spans="2:16" ht="15" customHeight="1" x14ac:dyDescent="0.25">
      <c r="B903" s="18" t="s">
        <v>359</v>
      </c>
      <c r="C903" s="17" t="s">
        <v>3102</v>
      </c>
      <c r="D903" s="12" t="s">
        <v>409</v>
      </c>
      <c r="E903" s="12"/>
      <c r="F903" s="12" t="s">
        <v>694</v>
      </c>
      <c r="G903" s="16">
        <v>93</v>
      </c>
      <c r="H903" s="12" t="s">
        <v>537</v>
      </c>
      <c r="I903" s="12" t="s">
        <v>466</v>
      </c>
      <c r="J903" s="12" t="s">
        <v>404</v>
      </c>
      <c r="K903" s="12" t="s">
        <v>2946</v>
      </c>
      <c r="L903" s="12" t="s">
        <v>3101</v>
      </c>
      <c r="M903" s="15">
        <v>370</v>
      </c>
      <c r="N903" s="14">
        <f t="shared" si="31"/>
        <v>188.7</v>
      </c>
      <c r="O903" s="13">
        <v>22.4871546</v>
      </c>
      <c r="P903" s="12"/>
    </row>
    <row r="904" spans="2:16" ht="15" customHeight="1" x14ac:dyDescent="0.25">
      <c r="B904" s="18" t="s">
        <v>953</v>
      </c>
      <c r="C904" s="17" t="s">
        <v>1044</v>
      </c>
      <c r="D904" s="28" t="s">
        <v>404</v>
      </c>
      <c r="E904" s="12"/>
      <c r="F904" s="12" t="s">
        <v>662</v>
      </c>
      <c r="G904" s="16" t="s">
        <v>623</v>
      </c>
      <c r="H904" s="12" t="s">
        <v>412</v>
      </c>
      <c r="I904" s="12" t="s">
        <v>405</v>
      </c>
      <c r="J904" s="12" t="s">
        <v>404</v>
      </c>
      <c r="K904" s="12" t="s">
        <v>949</v>
      </c>
      <c r="L904" s="12" t="s">
        <v>1043</v>
      </c>
      <c r="M904" s="15">
        <v>370.5</v>
      </c>
      <c r="N904" s="14">
        <f t="shared" si="31"/>
        <v>188.95</v>
      </c>
      <c r="O904" s="13">
        <v>66.590999999999994</v>
      </c>
      <c r="P904" s="12">
        <v>2.36</v>
      </c>
    </row>
    <row r="905" spans="2:16" ht="15" customHeight="1" x14ac:dyDescent="0.25">
      <c r="B905" s="18" t="s">
        <v>359</v>
      </c>
      <c r="C905" s="17" t="s">
        <v>2958</v>
      </c>
      <c r="D905" s="12" t="s">
        <v>829</v>
      </c>
      <c r="E905" s="12"/>
      <c r="F905" s="12" t="s">
        <v>706</v>
      </c>
      <c r="G905" s="16">
        <v>95</v>
      </c>
      <c r="H905" s="12" t="s">
        <v>537</v>
      </c>
      <c r="I905" s="12" t="s">
        <v>557</v>
      </c>
      <c r="J905" s="12" t="s">
        <v>826</v>
      </c>
      <c r="K905" s="12" t="s">
        <v>2946</v>
      </c>
      <c r="L905" s="12" t="s">
        <v>2957</v>
      </c>
      <c r="M905" s="15">
        <v>371</v>
      </c>
      <c r="N905" s="14">
        <f t="shared" si="31"/>
        <v>189.21</v>
      </c>
      <c r="O905" s="13">
        <v>26.01</v>
      </c>
      <c r="P905" s="12"/>
    </row>
    <row r="906" spans="2:16" ht="15" customHeight="1" x14ac:dyDescent="0.25">
      <c r="B906" s="18" t="s">
        <v>359</v>
      </c>
      <c r="C906" s="17" t="s">
        <v>2785</v>
      </c>
      <c r="D906" s="12" t="s">
        <v>409</v>
      </c>
      <c r="E906" s="12"/>
      <c r="F906" s="12" t="s">
        <v>691</v>
      </c>
      <c r="G906" s="16">
        <v>97</v>
      </c>
      <c r="H906" s="12" t="s">
        <v>537</v>
      </c>
      <c r="I906" s="12" t="s">
        <v>466</v>
      </c>
      <c r="J906" s="12" t="s">
        <v>826</v>
      </c>
      <c r="K906" s="12" t="s">
        <v>2604</v>
      </c>
      <c r="L906" s="12" t="s">
        <v>2784</v>
      </c>
      <c r="M906" s="15">
        <v>371</v>
      </c>
      <c r="N906" s="14">
        <f t="shared" si="31"/>
        <v>189.21</v>
      </c>
      <c r="O906" s="13">
        <v>29.5217986</v>
      </c>
      <c r="P906" s="12"/>
    </row>
    <row r="907" spans="2:16" ht="15" customHeight="1" x14ac:dyDescent="0.25">
      <c r="B907" s="18" t="s">
        <v>359</v>
      </c>
      <c r="C907" s="17" t="s">
        <v>1905</v>
      </c>
      <c r="D907" s="12" t="s">
        <v>404</v>
      </c>
      <c r="E907" s="12"/>
      <c r="F907" s="12" t="s">
        <v>877</v>
      </c>
      <c r="G907" s="16">
        <v>107</v>
      </c>
      <c r="H907" s="12" t="s">
        <v>756</v>
      </c>
      <c r="I907" s="12" t="s">
        <v>557</v>
      </c>
      <c r="J907" s="12" t="s">
        <v>404</v>
      </c>
      <c r="K907" s="12" t="s">
        <v>1821</v>
      </c>
      <c r="L907" s="12" t="s">
        <v>1904</v>
      </c>
      <c r="M907" s="15">
        <v>371.5</v>
      </c>
      <c r="N907" s="14">
        <f t="shared" si="31"/>
        <v>189.46</v>
      </c>
      <c r="O907" s="13">
        <v>29.8</v>
      </c>
      <c r="P907" s="12"/>
    </row>
    <row r="908" spans="2:16" ht="15" customHeight="1" x14ac:dyDescent="0.25">
      <c r="B908" s="18" t="s">
        <v>359</v>
      </c>
      <c r="C908" s="17" t="s">
        <v>2384</v>
      </c>
      <c r="D908" s="12" t="s">
        <v>2111</v>
      </c>
      <c r="E908" s="12"/>
      <c r="F908" s="12" t="s">
        <v>481</v>
      </c>
      <c r="G908" s="16">
        <v>105</v>
      </c>
      <c r="H908" s="12" t="s">
        <v>756</v>
      </c>
      <c r="I908" s="12" t="s">
        <v>557</v>
      </c>
      <c r="J908" s="12" t="s">
        <v>404</v>
      </c>
      <c r="K908" s="12" t="s">
        <v>2258</v>
      </c>
      <c r="L908" s="12" t="s">
        <v>2383</v>
      </c>
      <c r="M908" s="15">
        <v>372.5</v>
      </c>
      <c r="N908" s="14">
        <f t="shared" si="31"/>
        <v>189.97</v>
      </c>
      <c r="O908" s="13">
        <v>31.32</v>
      </c>
      <c r="P908" s="12"/>
    </row>
    <row r="909" spans="2:16" ht="15" customHeight="1" x14ac:dyDescent="0.25">
      <c r="B909" s="18" t="s">
        <v>359</v>
      </c>
      <c r="C909" s="17" t="s">
        <v>640</v>
      </c>
      <c r="D909" s="12" t="s">
        <v>404</v>
      </c>
      <c r="E909" s="12" t="s">
        <v>580</v>
      </c>
      <c r="F909" s="12" t="s">
        <v>639</v>
      </c>
      <c r="G909" s="16" t="s">
        <v>638</v>
      </c>
      <c r="H909" s="12" t="s">
        <v>569</v>
      </c>
      <c r="I909" s="12" t="s">
        <v>405</v>
      </c>
      <c r="J909" s="12" t="s">
        <v>404</v>
      </c>
      <c r="K909" s="12" t="s">
        <v>556</v>
      </c>
      <c r="L909" s="12" t="s">
        <v>637</v>
      </c>
      <c r="M909" s="15">
        <v>373</v>
      </c>
      <c r="N909" s="14">
        <f t="shared" si="31"/>
        <v>190.23</v>
      </c>
      <c r="O909" s="13">
        <v>57.771000000000001</v>
      </c>
      <c r="P909" s="12">
        <v>0.19</v>
      </c>
    </row>
    <row r="910" spans="2:16" ht="14.45" customHeight="1" x14ac:dyDescent="0.25">
      <c r="B910" s="18" t="s">
        <v>359</v>
      </c>
      <c r="C910" s="17" t="s">
        <v>2740</v>
      </c>
      <c r="D910" s="12" t="s">
        <v>829</v>
      </c>
      <c r="E910" s="12"/>
      <c r="F910" s="12" t="s">
        <v>706</v>
      </c>
      <c r="G910" s="16">
        <v>91</v>
      </c>
      <c r="H910" s="12" t="s">
        <v>537</v>
      </c>
      <c r="I910" s="12" t="s">
        <v>466</v>
      </c>
      <c r="J910" s="12" t="s">
        <v>826</v>
      </c>
      <c r="K910" s="12" t="s">
        <v>2604</v>
      </c>
      <c r="L910" s="12" t="s">
        <v>2739</v>
      </c>
      <c r="M910" s="15">
        <v>374</v>
      </c>
      <c r="N910" s="14">
        <f t="shared" si="31"/>
        <v>190.74</v>
      </c>
      <c r="O910" s="13">
        <v>27.6</v>
      </c>
      <c r="P910" s="12"/>
    </row>
    <row r="911" spans="2:16" ht="15" customHeight="1" x14ac:dyDescent="0.25">
      <c r="B911" s="18" t="s">
        <v>359</v>
      </c>
      <c r="C911" s="17" t="s">
        <v>2261</v>
      </c>
      <c r="D911" s="12" t="s">
        <v>898</v>
      </c>
      <c r="E911" s="12"/>
      <c r="F911" s="12" t="s">
        <v>1611</v>
      </c>
      <c r="G911" s="16">
        <v>101</v>
      </c>
      <c r="H911" s="12" t="s">
        <v>451</v>
      </c>
      <c r="I911" s="12" t="s">
        <v>466</v>
      </c>
      <c r="J911" s="12" t="s">
        <v>404</v>
      </c>
      <c r="K911" s="12" t="s">
        <v>2258</v>
      </c>
      <c r="L911" s="12" t="s">
        <v>2260</v>
      </c>
      <c r="M911" s="15">
        <v>374</v>
      </c>
      <c r="N911" s="14">
        <f t="shared" si="31"/>
        <v>190.74</v>
      </c>
      <c r="O911" s="13">
        <v>31.38</v>
      </c>
      <c r="P911" s="12"/>
    </row>
    <row r="912" spans="2:16" ht="15" customHeight="1" x14ac:dyDescent="0.25">
      <c r="B912" s="18" t="s">
        <v>359</v>
      </c>
      <c r="C912" s="17" t="s">
        <v>3515</v>
      </c>
      <c r="D912" s="12" t="s">
        <v>409</v>
      </c>
      <c r="E912" s="12"/>
      <c r="F912" s="12" t="s">
        <v>877</v>
      </c>
      <c r="G912" s="16">
        <v>107</v>
      </c>
      <c r="H912" s="12" t="s">
        <v>451</v>
      </c>
      <c r="I912" s="12" t="s">
        <v>557</v>
      </c>
      <c r="J912" s="12" t="s">
        <v>404</v>
      </c>
      <c r="K912" s="12" t="s">
        <v>3479</v>
      </c>
      <c r="L912" s="12" t="s">
        <v>3514</v>
      </c>
      <c r="M912" s="15">
        <v>374.5</v>
      </c>
      <c r="N912" s="14">
        <f t="shared" si="31"/>
        <v>190.99</v>
      </c>
      <c r="O912" s="13">
        <v>28.660099000000002</v>
      </c>
      <c r="P912" s="12"/>
    </row>
    <row r="913" spans="2:16" ht="15" customHeight="1" x14ac:dyDescent="0.25">
      <c r="B913" s="18" t="s">
        <v>359</v>
      </c>
      <c r="C913" s="17" t="s">
        <v>2688</v>
      </c>
      <c r="D913" s="12" t="s">
        <v>2300</v>
      </c>
      <c r="E913" s="12"/>
      <c r="F913" s="12" t="s">
        <v>691</v>
      </c>
      <c r="G913" s="16">
        <v>97</v>
      </c>
      <c r="H913" s="12" t="s">
        <v>1648</v>
      </c>
      <c r="I913" s="12" t="s">
        <v>466</v>
      </c>
      <c r="J913" s="12" t="s">
        <v>404</v>
      </c>
      <c r="K913" s="12" t="s">
        <v>2604</v>
      </c>
      <c r="L913" s="48" t="s">
        <v>2687</v>
      </c>
      <c r="M913" s="15">
        <v>374.5</v>
      </c>
      <c r="N913" s="14">
        <f t="shared" si="31"/>
        <v>190.99</v>
      </c>
      <c r="O913" s="13">
        <v>24.76</v>
      </c>
      <c r="P913" s="12"/>
    </row>
    <row r="914" spans="2:16" ht="15" customHeight="1" x14ac:dyDescent="0.25">
      <c r="B914" s="18" t="s">
        <v>359</v>
      </c>
      <c r="C914" s="29" t="s">
        <v>2136</v>
      </c>
      <c r="D914" s="19" t="s">
        <v>829</v>
      </c>
      <c r="E914" s="19"/>
      <c r="F914" s="19" t="s">
        <v>877</v>
      </c>
      <c r="G914" s="19">
        <v>107</v>
      </c>
      <c r="H914" s="19" t="s">
        <v>537</v>
      </c>
      <c r="I914" s="19" t="s">
        <v>557</v>
      </c>
      <c r="J914" s="19" t="s">
        <v>826</v>
      </c>
      <c r="K914" s="12" t="s">
        <v>2110</v>
      </c>
      <c r="L914" s="12" t="s">
        <v>2135</v>
      </c>
      <c r="M914" s="15">
        <v>374.5</v>
      </c>
      <c r="N914" s="14">
        <f t="shared" si="31"/>
        <v>190.99</v>
      </c>
      <c r="O914" s="13">
        <v>37.6</v>
      </c>
      <c r="P914" s="12"/>
    </row>
    <row r="915" spans="2:16" ht="15" customHeight="1" x14ac:dyDescent="0.25">
      <c r="B915" s="18" t="s">
        <v>359</v>
      </c>
      <c r="C915" s="17" t="s">
        <v>1749</v>
      </c>
      <c r="D915" s="12" t="s">
        <v>404</v>
      </c>
      <c r="E915" s="12"/>
      <c r="F915" s="12" t="s">
        <v>1748</v>
      </c>
      <c r="G915" s="16">
        <v>101</v>
      </c>
      <c r="H915" s="12" t="s">
        <v>1648</v>
      </c>
      <c r="I915" s="12" t="s">
        <v>557</v>
      </c>
      <c r="J915" s="12" t="s">
        <v>404</v>
      </c>
      <c r="K915" s="12" t="s">
        <v>1647</v>
      </c>
      <c r="L915" s="12" t="s">
        <v>1747</v>
      </c>
      <c r="M915" s="15">
        <v>374.5</v>
      </c>
      <c r="N915" s="14">
        <f t="shared" si="31"/>
        <v>190.99</v>
      </c>
      <c r="O915" s="13">
        <v>20.251425600000001</v>
      </c>
      <c r="P915" s="12"/>
    </row>
    <row r="916" spans="2:16" ht="15" customHeight="1" x14ac:dyDescent="0.25">
      <c r="B916" s="18" t="s">
        <v>359</v>
      </c>
      <c r="C916" s="17" t="s">
        <v>803</v>
      </c>
      <c r="D916" s="12" t="s">
        <v>777</v>
      </c>
      <c r="E916" s="12"/>
      <c r="F916" s="12" t="s">
        <v>694</v>
      </c>
      <c r="G916" s="16">
        <v>93</v>
      </c>
      <c r="H916" s="12" t="s">
        <v>451</v>
      </c>
      <c r="I916" s="12" t="s">
        <v>466</v>
      </c>
      <c r="J916" s="12" t="s">
        <v>404</v>
      </c>
      <c r="K916" s="12" t="s">
        <v>754</v>
      </c>
      <c r="L916" s="12" t="s">
        <v>802</v>
      </c>
      <c r="M916" s="15">
        <v>374.5</v>
      </c>
      <c r="N916" s="14">
        <f t="shared" si="31"/>
        <v>190.99</v>
      </c>
      <c r="O916" s="13">
        <v>23.15</v>
      </c>
      <c r="P916" s="12"/>
    </row>
    <row r="917" spans="2:16" ht="15" customHeight="1" x14ac:dyDescent="0.25">
      <c r="B917" s="18" t="s">
        <v>359</v>
      </c>
      <c r="C917" s="17" t="s">
        <v>681</v>
      </c>
      <c r="D917" s="12" t="s">
        <v>404</v>
      </c>
      <c r="E917" s="12"/>
      <c r="F917" s="12" t="s">
        <v>680</v>
      </c>
      <c r="G917" s="16">
        <v>99</v>
      </c>
      <c r="H917" s="12" t="s">
        <v>537</v>
      </c>
      <c r="I917" s="12" t="s">
        <v>466</v>
      </c>
      <c r="J917" s="12" t="s">
        <v>404</v>
      </c>
      <c r="K917" s="12" t="s">
        <v>670</v>
      </c>
      <c r="L917" s="12" t="s">
        <v>679</v>
      </c>
      <c r="M917" s="15">
        <v>375</v>
      </c>
      <c r="N917" s="14">
        <f t="shared" si="31"/>
        <v>191.25</v>
      </c>
      <c r="O917" s="13">
        <v>26.082622600000001</v>
      </c>
      <c r="P917" s="12"/>
    </row>
    <row r="918" spans="2:16" ht="15" customHeight="1" x14ac:dyDescent="0.25">
      <c r="B918" s="18" t="s">
        <v>359</v>
      </c>
      <c r="C918" s="17" t="s">
        <v>646</v>
      </c>
      <c r="D918" s="12" t="s">
        <v>404</v>
      </c>
      <c r="E918" s="12"/>
      <c r="F918" s="12" t="s">
        <v>645</v>
      </c>
      <c r="G918" s="16" t="s">
        <v>627</v>
      </c>
      <c r="H918" s="12" t="s">
        <v>569</v>
      </c>
      <c r="I918" s="12" t="s">
        <v>405</v>
      </c>
      <c r="J918" s="12" t="s">
        <v>404</v>
      </c>
      <c r="K918" s="12" t="s">
        <v>556</v>
      </c>
      <c r="L918" s="12" t="s">
        <v>644</v>
      </c>
      <c r="M918" s="15">
        <v>375</v>
      </c>
      <c r="N918" s="14">
        <f t="shared" si="31"/>
        <v>191.25</v>
      </c>
      <c r="O918" s="13">
        <v>59.535000000000004</v>
      </c>
      <c r="P918" s="12"/>
    </row>
    <row r="919" spans="2:16" ht="15" customHeight="1" x14ac:dyDescent="0.25">
      <c r="B919" s="18" t="s">
        <v>359</v>
      </c>
      <c r="C919" s="17" t="s">
        <v>3078</v>
      </c>
      <c r="D919" s="12" t="s">
        <v>777</v>
      </c>
      <c r="E919" s="12"/>
      <c r="F919" s="12" t="s">
        <v>697</v>
      </c>
      <c r="G919" s="16">
        <v>100</v>
      </c>
      <c r="H919" s="12" t="s">
        <v>451</v>
      </c>
      <c r="I919" s="12" t="s">
        <v>557</v>
      </c>
      <c r="J919" s="12" t="s">
        <v>404</v>
      </c>
      <c r="K919" s="12" t="s">
        <v>2946</v>
      </c>
      <c r="L919" s="12" t="s">
        <v>3077</v>
      </c>
      <c r="M919" s="15">
        <v>375.5</v>
      </c>
      <c r="N919" s="14">
        <f t="shared" si="31"/>
        <v>191.5</v>
      </c>
      <c r="O919" s="13">
        <v>24.1591406832</v>
      </c>
      <c r="P919" s="12"/>
    </row>
    <row r="920" spans="2:16" ht="15" customHeight="1" x14ac:dyDescent="0.25">
      <c r="B920" s="18" t="s">
        <v>359</v>
      </c>
      <c r="C920" s="17" t="s">
        <v>2716</v>
      </c>
      <c r="D920" s="12" t="s">
        <v>409</v>
      </c>
      <c r="E920" s="12"/>
      <c r="F920" s="12" t="s">
        <v>694</v>
      </c>
      <c r="G920" s="16">
        <v>97</v>
      </c>
      <c r="H920" s="12" t="s">
        <v>1648</v>
      </c>
      <c r="I920" s="12" t="s">
        <v>557</v>
      </c>
      <c r="J920" s="12" t="s">
        <v>826</v>
      </c>
      <c r="K920" s="12" t="s">
        <v>2604</v>
      </c>
      <c r="L920" s="12" t="s">
        <v>2715</v>
      </c>
      <c r="M920" s="15">
        <v>375.5</v>
      </c>
      <c r="N920" s="14">
        <f t="shared" si="31"/>
        <v>191.5</v>
      </c>
      <c r="O920" s="13">
        <v>26.9</v>
      </c>
      <c r="P920" s="12"/>
    </row>
    <row r="921" spans="2:16" ht="15" customHeight="1" x14ac:dyDescent="0.25">
      <c r="B921" s="18" t="s">
        <v>359</v>
      </c>
      <c r="C921" s="17" t="s">
        <v>425</v>
      </c>
      <c r="D921" s="12" t="s">
        <v>415</v>
      </c>
      <c r="E921" s="12"/>
      <c r="F921" s="12" t="s">
        <v>424</v>
      </c>
      <c r="G921" s="16" t="s">
        <v>423</v>
      </c>
      <c r="H921" s="12" t="s">
        <v>422</v>
      </c>
      <c r="I921" s="12" t="s">
        <v>405</v>
      </c>
      <c r="J921" s="12" t="s">
        <v>404</v>
      </c>
      <c r="K921" s="12" t="s">
        <v>403</v>
      </c>
      <c r="L921" s="12" t="s">
        <v>421</v>
      </c>
      <c r="M921" s="15">
        <v>375.5</v>
      </c>
      <c r="N921" s="14">
        <f t="shared" si="31"/>
        <v>191.5</v>
      </c>
      <c r="O921" s="13">
        <v>37.56</v>
      </c>
      <c r="P921" s="12"/>
    </row>
    <row r="922" spans="2:16" ht="15" customHeight="1" x14ac:dyDescent="0.25">
      <c r="B922" s="18" t="s">
        <v>359</v>
      </c>
      <c r="C922" s="17" t="s">
        <v>2807</v>
      </c>
      <c r="D922" s="12" t="s">
        <v>829</v>
      </c>
      <c r="E922" s="12"/>
      <c r="F922" s="12" t="s">
        <v>706</v>
      </c>
      <c r="G922" s="16">
        <v>91</v>
      </c>
      <c r="H922" s="12" t="s">
        <v>1648</v>
      </c>
      <c r="I922" s="12" t="s">
        <v>466</v>
      </c>
      <c r="J922" s="12" t="s">
        <v>826</v>
      </c>
      <c r="K922" s="12" t="s">
        <v>2604</v>
      </c>
      <c r="L922" s="12" t="s">
        <v>2806</v>
      </c>
      <c r="M922" s="15">
        <v>376.5</v>
      </c>
      <c r="N922" s="14">
        <f t="shared" si="31"/>
        <v>192.01</v>
      </c>
      <c r="O922" s="13">
        <v>26.523542600000003</v>
      </c>
      <c r="P922" s="12"/>
    </row>
    <row r="923" spans="2:16" ht="15" customHeight="1" x14ac:dyDescent="0.25">
      <c r="B923" s="18" t="s">
        <v>359</v>
      </c>
      <c r="C923" s="17" t="s">
        <v>3127</v>
      </c>
      <c r="D923" s="12" t="s">
        <v>829</v>
      </c>
      <c r="E923" s="12"/>
      <c r="F923" s="12" t="s">
        <v>686</v>
      </c>
      <c r="G923" s="16">
        <v>91</v>
      </c>
      <c r="H923" s="12" t="s">
        <v>451</v>
      </c>
      <c r="I923" s="12" t="s">
        <v>466</v>
      </c>
      <c r="J923" s="12" t="s">
        <v>826</v>
      </c>
      <c r="K923" s="12" t="s">
        <v>2946</v>
      </c>
      <c r="L923" s="12" t="s">
        <v>3126</v>
      </c>
      <c r="M923" s="15">
        <v>377</v>
      </c>
      <c r="N923" s="14">
        <f t="shared" si="31"/>
        <v>192.27</v>
      </c>
      <c r="O923" s="13">
        <v>24.030390700000002</v>
      </c>
      <c r="P923" s="12"/>
    </row>
    <row r="924" spans="2:16" ht="15" customHeight="1" x14ac:dyDescent="0.25">
      <c r="B924" s="18" t="s">
        <v>359</v>
      </c>
      <c r="C924" s="17" t="s">
        <v>2927</v>
      </c>
      <c r="D924" s="12" t="s">
        <v>409</v>
      </c>
      <c r="E924" s="12"/>
      <c r="F924" s="12" t="s">
        <v>1506</v>
      </c>
      <c r="G924" s="16">
        <v>99</v>
      </c>
      <c r="H924" s="12" t="s">
        <v>1648</v>
      </c>
      <c r="I924" s="12" t="s">
        <v>466</v>
      </c>
      <c r="J924" s="12" t="s">
        <v>404</v>
      </c>
      <c r="K924" s="12" t="s">
        <v>2902</v>
      </c>
      <c r="L924" s="12" t="s">
        <v>2926</v>
      </c>
      <c r="M924" s="15">
        <v>377</v>
      </c>
      <c r="N924" s="14">
        <f t="shared" si="31"/>
        <v>192.27</v>
      </c>
      <c r="O924" s="13">
        <v>24.030390700000002</v>
      </c>
      <c r="P924" s="12"/>
    </row>
    <row r="925" spans="2:16" ht="15" customHeight="1" x14ac:dyDescent="0.25">
      <c r="B925" s="18" t="s">
        <v>359</v>
      </c>
      <c r="C925" s="17" t="s">
        <v>1809</v>
      </c>
      <c r="D925" s="12" t="s">
        <v>404</v>
      </c>
      <c r="E925" s="12"/>
      <c r="F925" s="12" t="s">
        <v>762</v>
      </c>
      <c r="G925" s="16">
        <v>100</v>
      </c>
      <c r="H925" s="12" t="s">
        <v>1648</v>
      </c>
      <c r="I925" s="12" t="s">
        <v>557</v>
      </c>
      <c r="J925" s="12" t="s">
        <v>404</v>
      </c>
      <c r="K925" s="12" t="s">
        <v>1647</v>
      </c>
      <c r="L925" s="12" t="s">
        <v>1808</v>
      </c>
      <c r="M925" s="15">
        <v>377</v>
      </c>
      <c r="N925" s="14">
        <f t="shared" si="31"/>
        <v>192.27</v>
      </c>
      <c r="O925" s="13">
        <v>21.165883200000003</v>
      </c>
      <c r="P925" s="12"/>
    </row>
    <row r="926" spans="2:16" ht="15" customHeight="1" x14ac:dyDescent="0.25">
      <c r="B926" s="18" t="s">
        <v>359</v>
      </c>
      <c r="C926" s="17" t="s">
        <v>2909</v>
      </c>
      <c r="D926" s="12" t="s">
        <v>829</v>
      </c>
      <c r="E926" s="12"/>
      <c r="F926" s="12" t="s">
        <v>1773</v>
      </c>
      <c r="G926" s="16">
        <v>94</v>
      </c>
      <c r="H926" s="12" t="s">
        <v>756</v>
      </c>
      <c r="I926" s="12" t="s">
        <v>466</v>
      </c>
      <c r="J926" s="12" t="s">
        <v>826</v>
      </c>
      <c r="K926" s="12" t="s">
        <v>2902</v>
      </c>
      <c r="L926" s="12" t="s">
        <v>2908</v>
      </c>
      <c r="M926" s="15">
        <v>377.5</v>
      </c>
      <c r="N926" s="14">
        <f t="shared" si="31"/>
        <v>192.52</v>
      </c>
      <c r="O926" s="13">
        <v>28.03</v>
      </c>
      <c r="P926" s="12"/>
    </row>
    <row r="927" spans="2:16" ht="15" customHeight="1" x14ac:dyDescent="0.25">
      <c r="B927" s="18" t="s">
        <v>359</v>
      </c>
      <c r="C927" s="17" t="s">
        <v>1720</v>
      </c>
      <c r="D927" s="12" t="s">
        <v>404</v>
      </c>
      <c r="E927" s="12"/>
      <c r="F927" s="12" t="s">
        <v>674</v>
      </c>
      <c r="G927" s="16">
        <v>98</v>
      </c>
      <c r="H927" s="12" t="s">
        <v>1648</v>
      </c>
      <c r="I927" s="12" t="s">
        <v>557</v>
      </c>
      <c r="J927" s="12" t="s">
        <v>404</v>
      </c>
      <c r="K927" s="12" t="s">
        <v>1647</v>
      </c>
      <c r="L927" s="12" t="s">
        <v>1719</v>
      </c>
      <c r="M927" s="15">
        <v>377.5</v>
      </c>
      <c r="N927" s="14">
        <f t="shared" si="31"/>
        <v>192.52</v>
      </c>
      <c r="O927" s="13">
        <v>28.9493568</v>
      </c>
      <c r="P927" s="12"/>
    </row>
    <row r="928" spans="2:16" ht="15" customHeight="1" x14ac:dyDescent="0.25">
      <c r="B928" s="18" t="s">
        <v>359</v>
      </c>
      <c r="C928" s="17" t="s">
        <v>562</v>
      </c>
      <c r="D928" s="12" t="s">
        <v>404</v>
      </c>
      <c r="E928" s="12"/>
      <c r="F928" s="12" t="s">
        <v>561</v>
      </c>
      <c r="G928" s="16">
        <v>109</v>
      </c>
      <c r="H928" s="12" t="s">
        <v>537</v>
      </c>
      <c r="I928" s="12" t="s">
        <v>557</v>
      </c>
      <c r="J928" s="12" t="s">
        <v>404</v>
      </c>
      <c r="K928" s="12" t="s">
        <v>556</v>
      </c>
      <c r="L928" s="12" t="s">
        <v>560</v>
      </c>
      <c r="M928" s="15">
        <v>377.5</v>
      </c>
      <c r="N928" s="14">
        <f t="shared" si="31"/>
        <v>192.52</v>
      </c>
      <c r="O928" s="13">
        <v>35.637209999999996</v>
      </c>
      <c r="P928" s="12"/>
    </row>
    <row r="929" spans="2:16" ht="15" customHeight="1" x14ac:dyDescent="0.25">
      <c r="B929" s="18" t="s">
        <v>359</v>
      </c>
      <c r="C929" s="25" t="s">
        <v>1933</v>
      </c>
      <c r="D929" s="25" t="s">
        <v>404</v>
      </c>
      <c r="E929" s="19"/>
      <c r="F929" s="12" t="s">
        <v>1745</v>
      </c>
      <c r="G929" s="42">
        <v>95</v>
      </c>
      <c r="H929" s="19" t="s">
        <v>1648</v>
      </c>
      <c r="I929" s="19" t="s">
        <v>466</v>
      </c>
      <c r="J929" s="25" t="s">
        <v>404</v>
      </c>
      <c r="K929" s="19" t="s">
        <v>1821</v>
      </c>
      <c r="L929" s="19" t="s">
        <v>1932</v>
      </c>
      <c r="M929" s="15">
        <v>378</v>
      </c>
      <c r="N929" s="14">
        <f t="shared" si="31"/>
        <v>192.78</v>
      </c>
      <c r="O929" s="13">
        <v>24.7</v>
      </c>
      <c r="P929" s="13"/>
    </row>
    <row r="930" spans="2:16" ht="15" customHeight="1" x14ac:dyDescent="0.25">
      <c r="B930" s="18" t="s">
        <v>359</v>
      </c>
      <c r="C930" s="17" t="s">
        <v>1881</v>
      </c>
      <c r="D930" s="12" t="s">
        <v>404</v>
      </c>
      <c r="E930" s="12"/>
      <c r="F930" s="12" t="s">
        <v>680</v>
      </c>
      <c r="G930" s="16">
        <v>103</v>
      </c>
      <c r="H930" s="12" t="s">
        <v>1648</v>
      </c>
      <c r="I930" s="12" t="s">
        <v>557</v>
      </c>
      <c r="J930" s="12" t="s">
        <v>404</v>
      </c>
      <c r="K930" s="12" t="s">
        <v>1821</v>
      </c>
      <c r="L930" s="12" t="s">
        <v>1880</v>
      </c>
      <c r="M930" s="15">
        <v>378</v>
      </c>
      <c r="N930" s="14">
        <f t="shared" si="31"/>
        <v>192.78</v>
      </c>
      <c r="O930" s="13">
        <v>25.6</v>
      </c>
      <c r="P930" s="12"/>
    </row>
    <row r="931" spans="2:16" ht="15" customHeight="1" x14ac:dyDescent="0.25">
      <c r="B931" s="18" t="s">
        <v>359</v>
      </c>
      <c r="C931" s="17" t="s">
        <v>3502</v>
      </c>
      <c r="D931" s="12" t="s">
        <v>2111</v>
      </c>
      <c r="E931" s="12"/>
      <c r="F931" s="19" t="s">
        <v>877</v>
      </c>
      <c r="G931" s="16">
        <v>107</v>
      </c>
      <c r="H931" s="12" t="s">
        <v>537</v>
      </c>
      <c r="I931" s="12" t="s">
        <v>557</v>
      </c>
      <c r="J931" s="12" t="s">
        <v>404</v>
      </c>
      <c r="K931" s="12" t="s">
        <v>3479</v>
      </c>
      <c r="L931" s="12" t="s">
        <v>3501</v>
      </c>
      <c r="M931" s="15">
        <v>379</v>
      </c>
      <c r="N931" s="14">
        <f t="shared" si="31"/>
        <v>193.29</v>
      </c>
      <c r="O931" s="13">
        <v>31.07</v>
      </c>
      <c r="P931" s="12"/>
    </row>
    <row r="932" spans="2:16" ht="15" customHeight="1" x14ac:dyDescent="0.25">
      <c r="B932" s="18" t="s">
        <v>359</v>
      </c>
      <c r="C932" s="17" t="s">
        <v>2330</v>
      </c>
      <c r="D932" s="12" t="s">
        <v>409</v>
      </c>
      <c r="E932" s="12"/>
      <c r="F932" s="12" t="s">
        <v>877</v>
      </c>
      <c r="G932" s="16">
        <v>107</v>
      </c>
      <c r="H932" s="12" t="s">
        <v>451</v>
      </c>
      <c r="I932" s="12" t="s">
        <v>557</v>
      </c>
      <c r="J932" s="12" t="s">
        <v>404</v>
      </c>
      <c r="K932" s="12" t="s">
        <v>2258</v>
      </c>
      <c r="L932" s="12" t="s">
        <v>2329</v>
      </c>
      <c r="M932" s="15">
        <v>379</v>
      </c>
      <c r="N932" s="14">
        <f t="shared" si="31"/>
        <v>193.29</v>
      </c>
      <c r="O932" s="13">
        <v>29.69</v>
      </c>
      <c r="P932" s="12"/>
    </row>
    <row r="933" spans="2:16" ht="15" customHeight="1" x14ac:dyDescent="0.25">
      <c r="B933" s="18" t="s">
        <v>359</v>
      </c>
      <c r="C933" s="17" t="s">
        <v>827</v>
      </c>
      <c r="D933" s="12" t="s">
        <v>409</v>
      </c>
      <c r="E933" s="12"/>
      <c r="F933" s="12" t="s">
        <v>452</v>
      </c>
      <c r="G933" s="16">
        <v>97</v>
      </c>
      <c r="H933" s="12" t="s">
        <v>451</v>
      </c>
      <c r="I933" s="12" t="s">
        <v>466</v>
      </c>
      <c r="J933" s="12" t="s">
        <v>826</v>
      </c>
      <c r="K933" s="12" t="s">
        <v>754</v>
      </c>
      <c r="L933" s="12" t="s">
        <v>825</v>
      </c>
      <c r="M933" s="15">
        <v>379.5</v>
      </c>
      <c r="N933" s="14">
        <f t="shared" si="31"/>
        <v>193.54</v>
      </c>
      <c r="O933" s="13">
        <v>30.63</v>
      </c>
      <c r="P933" s="12"/>
    </row>
    <row r="934" spans="2:16" ht="15" customHeight="1" x14ac:dyDescent="0.25">
      <c r="B934" s="18" t="s">
        <v>359</v>
      </c>
      <c r="C934" s="25" t="s">
        <v>1898</v>
      </c>
      <c r="D934" s="25" t="s">
        <v>404</v>
      </c>
      <c r="E934" s="19"/>
      <c r="F934" s="12" t="s">
        <v>1635</v>
      </c>
      <c r="G934" s="42">
        <v>96</v>
      </c>
      <c r="H934" s="19" t="s">
        <v>1648</v>
      </c>
      <c r="I934" s="19" t="s">
        <v>557</v>
      </c>
      <c r="J934" s="25" t="s">
        <v>404</v>
      </c>
      <c r="K934" s="19" t="s">
        <v>1821</v>
      </c>
      <c r="L934" s="19" t="s">
        <v>1897</v>
      </c>
      <c r="M934" s="15">
        <v>380</v>
      </c>
      <c r="N934" s="14">
        <f t="shared" si="31"/>
        <v>193.8</v>
      </c>
      <c r="O934" s="13">
        <v>24.8</v>
      </c>
      <c r="P934" s="13"/>
    </row>
    <row r="935" spans="2:16" ht="15" customHeight="1" x14ac:dyDescent="0.25">
      <c r="B935" s="18" t="s">
        <v>359</v>
      </c>
      <c r="C935" s="25" t="s">
        <v>1896</v>
      </c>
      <c r="D935" s="25" t="s">
        <v>404</v>
      </c>
      <c r="E935" s="19"/>
      <c r="F935" s="12" t="s">
        <v>791</v>
      </c>
      <c r="G935" s="42">
        <v>100</v>
      </c>
      <c r="H935" s="19" t="s">
        <v>1648</v>
      </c>
      <c r="I935" s="19" t="s">
        <v>557</v>
      </c>
      <c r="J935" s="25" t="s">
        <v>404</v>
      </c>
      <c r="K935" s="19" t="s">
        <v>1821</v>
      </c>
      <c r="L935" s="19" t="s">
        <v>1895</v>
      </c>
      <c r="M935" s="15">
        <v>380.5</v>
      </c>
      <c r="N935" s="14">
        <f t="shared" si="31"/>
        <v>194.05</v>
      </c>
      <c r="O935" s="13">
        <v>26.5</v>
      </c>
      <c r="P935" s="13"/>
    </row>
    <row r="936" spans="2:16" ht="15" customHeight="1" x14ac:dyDescent="0.25">
      <c r="B936" s="18" t="s">
        <v>359</v>
      </c>
      <c r="C936" s="17" t="s">
        <v>2464</v>
      </c>
      <c r="D936" s="12" t="s">
        <v>409</v>
      </c>
      <c r="E936" s="12"/>
      <c r="F936" s="12" t="s">
        <v>674</v>
      </c>
      <c r="G936" s="16">
        <v>98</v>
      </c>
      <c r="H936" s="12" t="s">
        <v>1648</v>
      </c>
      <c r="I936" s="12" t="s">
        <v>557</v>
      </c>
      <c r="J936" s="12" t="s">
        <v>404</v>
      </c>
      <c r="K936" s="12" t="s">
        <v>2441</v>
      </c>
      <c r="L936" s="12" t="s">
        <v>2463</v>
      </c>
      <c r="M936" s="15">
        <v>382</v>
      </c>
      <c r="N936" s="14">
        <f t="shared" si="31"/>
        <v>194.82</v>
      </c>
      <c r="O936" s="13">
        <v>24.3</v>
      </c>
      <c r="P936" s="12"/>
    </row>
    <row r="937" spans="2:16" ht="15" customHeight="1" x14ac:dyDescent="0.25">
      <c r="B937" s="18" t="s">
        <v>359</v>
      </c>
      <c r="C937" s="17" t="s">
        <v>3178</v>
      </c>
      <c r="D937" s="12" t="s">
        <v>829</v>
      </c>
      <c r="E937" s="12"/>
      <c r="F937" s="12" t="s">
        <v>452</v>
      </c>
      <c r="G937" s="16">
        <v>97</v>
      </c>
      <c r="H937" s="12" t="s">
        <v>537</v>
      </c>
      <c r="I937" s="12" t="s">
        <v>466</v>
      </c>
      <c r="J937" s="12" t="s">
        <v>826</v>
      </c>
      <c r="K937" s="12" t="s">
        <v>2946</v>
      </c>
      <c r="L937" s="12" t="s">
        <v>3177</v>
      </c>
      <c r="M937" s="15">
        <v>383</v>
      </c>
      <c r="N937" s="14">
        <f t="shared" si="31"/>
        <v>195.33</v>
      </c>
      <c r="O937" s="13">
        <v>31.967033500000003</v>
      </c>
      <c r="P937" s="12"/>
    </row>
    <row r="938" spans="2:16" ht="15" customHeight="1" x14ac:dyDescent="0.25">
      <c r="B938" s="18" t="s">
        <v>359</v>
      </c>
      <c r="C938" s="17" t="s">
        <v>2595</v>
      </c>
      <c r="D938" s="12" t="s">
        <v>409</v>
      </c>
      <c r="E938" s="12"/>
      <c r="F938" s="12" t="s">
        <v>1627</v>
      </c>
      <c r="G938" s="16">
        <v>96</v>
      </c>
      <c r="H938" s="12" t="s">
        <v>1648</v>
      </c>
      <c r="I938" s="12" t="s">
        <v>557</v>
      </c>
      <c r="J938" s="12" t="s">
        <v>404</v>
      </c>
      <c r="K938" s="12" t="s">
        <v>2471</v>
      </c>
      <c r="L938" s="12" t="s">
        <v>2594</v>
      </c>
      <c r="M938" s="15">
        <v>383</v>
      </c>
      <c r="N938" s="14">
        <f t="shared" si="31"/>
        <v>195.33</v>
      </c>
      <c r="O938" s="13">
        <v>22.46</v>
      </c>
      <c r="P938" s="12"/>
    </row>
    <row r="939" spans="2:16" ht="15" customHeight="1" x14ac:dyDescent="0.25">
      <c r="B939" s="18" t="s">
        <v>359</v>
      </c>
      <c r="C939" s="17" t="s">
        <v>2566</v>
      </c>
      <c r="D939" s="12" t="s">
        <v>777</v>
      </c>
      <c r="E939" s="12"/>
      <c r="F939" s="12" t="s">
        <v>1627</v>
      </c>
      <c r="G939" s="16">
        <v>96</v>
      </c>
      <c r="H939" s="12" t="s">
        <v>2459</v>
      </c>
      <c r="I939" s="12" t="s">
        <v>557</v>
      </c>
      <c r="J939" s="12" t="s">
        <v>404</v>
      </c>
      <c r="K939" s="12" t="s">
        <v>2471</v>
      </c>
      <c r="L939" s="12" t="s">
        <v>2565</v>
      </c>
      <c r="M939" s="15">
        <v>383</v>
      </c>
      <c r="N939" s="14">
        <f t="shared" si="31"/>
        <v>195.33</v>
      </c>
      <c r="O939" s="13">
        <v>24.3</v>
      </c>
      <c r="P939" s="12"/>
    </row>
    <row r="940" spans="2:16" ht="15" customHeight="1" x14ac:dyDescent="0.25">
      <c r="B940" s="18" t="s">
        <v>359</v>
      </c>
      <c r="C940" s="17" t="s">
        <v>2531</v>
      </c>
      <c r="D940" s="12" t="s">
        <v>409</v>
      </c>
      <c r="E940" s="12"/>
      <c r="F940" s="12" t="s">
        <v>1627</v>
      </c>
      <c r="G940" s="16">
        <v>96</v>
      </c>
      <c r="H940" s="12" t="s">
        <v>2459</v>
      </c>
      <c r="I940" s="12" t="s">
        <v>557</v>
      </c>
      <c r="J940" s="12" t="s">
        <v>404</v>
      </c>
      <c r="K940" s="12" t="s">
        <v>2471</v>
      </c>
      <c r="L940" s="12" t="s">
        <v>2530</v>
      </c>
      <c r="M940" s="15">
        <v>383</v>
      </c>
      <c r="N940" s="14">
        <f t="shared" si="31"/>
        <v>195.33</v>
      </c>
      <c r="O940" s="13">
        <v>25.49</v>
      </c>
      <c r="P940" s="12"/>
    </row>
    <row r="941" spans="2:16" ht="15" customHeight="1" x14ac:dyDescent="0.25">
      <c r="B941" s="18" t="s">
        <v>359</v>
      </c>
      <c r="C941" s="17" t="s">
        <v>2512</v>
      </c>
      <c r="D941" s="12" t="s">
        <v>777</v>
      </c>
      <c r="E941" s="12"/>
      <c r="F941" s="12" t="s">
        <v>1627</v>
      </c>
      <c r="G941" s="16">
        <v>96</v>
      </c>
      <c r="H941" s="12" t="s">
        <v>1648</v>
      </c>
      <c r="I941" s="12" t="s">
        <v>557</v>
      </c>
      <c r="J941" s="12" t="s">
        <v>404</v>
      </c>
      <c r="K941" s="12" t="s">
        <v>2471</v>
      </c>
      <c r="L941" s="12" t="s">
        <v>2511</v>
      </c>
      <c r="M941" s="15">
        <v>383</v>
      </c>
      <c r="N941" s="14">
        <f t="shared" si="31"/>
        <v>195.33</v>
      </c>
      <c r="O941" s="13">
        <v>26.67</v>
      </c>
      <c r="P941" s="12"/>
    </row>
    <row r="942" spans="2:16" ht="15" customHeight="1" x14ac:dyDescent="0.25">
      <c r="B942" s="18" t="s">
        <v>359</v>
      </c>
      <c r="C942" s="17" t="s">
        <v>3194</v>
      </c>
      <c r="D942" s="12" t="s">
        <v>2895</v>
      </c>
      <c r="E942" s="12"/>
      <c r="F942" s="12" t="s">
        <v>697</v>
      </c>
      <c r="G942" s="16">
        <v>100</v>
      </c>
      <c r="H942" s="12" t="s">
        <v>451</v>
      </c>
      <c r="I942" s="12" t="s">
        <v>557</v>
      </c>
      <c r="J942" s="12" t="s">
        <v>404</v>
      </c>
      <c r="K942" s="12" t="s">
        <v>2946</v>
      </c>
      <c r="L942" s="12" t="s">
        <v>3193</v>
      </c>
      <c r="M942" s="15">
        <v>383.5</v>
      </c>
      <c r="N942" s="14">
        <f t="shared" si="31"/>
        <v>195.58</v>
      </c>
      <c r="O942" s="13">
        <v>25.132702200000004</v>
      </c>
      <c r="P942" s="12"/>
    </row>
    <row r="943" spans="2:16" ht="15" customHeight="1" x14ac:dyDescent="0.25">
      <c r="B943" s="18" t="s">
        <v>359</v>
      </c>
      <c r="C943" s="17" t="s">
        <v>2652</v>
      </c>
      <c r="D943" s="12" t="s">
        <v>878</v>
      </c>
      <c r="E943" s="12"/>
      <c r="F943" s="12" t="s">
        <v>877</v>
      </c>
      <c r="G943" s="16">
        <v>103</v>
      </c>
      <c r="H943" s="12" t="s">
        <v>1648</v>
      </c>
      <c r="I943" s="12" t="s">
        <v>466</v>
      </c>
      <c r="J943" s="12" t="s">
        <v>404</v>
      </c>
      <c r="K943" s="12" t="s">
        <v>2604</v>
      </c>
      <c r="L943" s="12" t="s">
        <v>2651</v>
      </c>
      <c r="M943" s="15">
        <v>383.5</v>
      </c>
      <c r="N943" s="14">
        <f t="shared" si="31"/>
        <v>195.58</v>
      </c>
      <c r="O943" s="13">
        <f>14.042*2.2046</f>
        <v>30.956993199999999</v>
      </c>
      <c r="P943" s="12"/>
    </row>
    <row r="944" spans="2:16" ht="15" customHeight="1" x14ac:dyDescent="0.25">
      <c r="B944" s="18" t="s">
        <v>359</v>
      </c>
      <c r="C944" s="29" t="s">
        <v>2120</v>
      </c>
      <c r="D944" s="19" t="s">
        <v>409</v>
      </c>
      <c r="E944" s="19"/>
      <c r="F944" s="19" t="s">
        <v>877</v>
      </c>
      <c r="G944" s="19">
        <v>103</v>
      </c>
      <c r="H944" s="19" t="s">
        <v>756</v>
      </c>
      <c r="I944" s="19" t="s">
        <v>466</v>
      </c>
      <c r="J944" s="19" t="s">
        <v>404</v>
      </c>
      <c r="K944" s="12" t="s">
        <v>2110</v>
      </c>
      <c r="L944" s="12" t="s">
        <v>2119</v>
      </c>
      <c r="M944" s="15">
        <v>383.5</v>
      </c>
      <c r="N944" s="14">
        <f t="shared" si="31"/>
        <v>195.58</v>
      </c>
      <c r="O944" s="13">
        <v>34.15</v>
      </c>
      <c r="P944" s="12"/>
    </row>
    <row r="945" spans="2:16" ht="15" customHeight="1" x14ac:dyDescent="0.25">
      <c r="B945" s="18" t="s">
        <v>359</v>
      </c>
      <c r="C945" s="17" t="s">
        <v>3051</v>
      </c>
      <c r="D945" s="12" t="s">
        <v>409</v>
      </c>
      <c r="E945" s="12"/>
      <c r="F945" s="12" t="s">
        <v>686</v>
      </c>
      <c r="G945" s="16">
        <v>91</v>
      </c>
      <c r="H945" s="12" t="s">
        <v>451</v>
      </c>
      <c r="I945" s="12" t="s">
        <v>466</v>
      </c>
      <c r="J945" s="12" t="s">
        <v>826</v>
      </c>
      <c r="K945" s="12" t="s">
        <v>2946</v>
      </c>
      <c r="L945" s="12" t="s">
        <v>3050</v>
      </c>
      <c r="M945" s="15">
        <v>384.5</v>
      </c>
      <c r="N945" s="14">
        <f t="shared" si="31"/>
        <v>196.09</v>
      </c>
      <c r="O945" s="13">
        <v>25.57</v>
      </c>
      <c r="P945" s="12"/>
    </row>
    <row r="946" spans="2:16" ht="15" customHeight="1" x14ac:dyDescent="0.25">
      <c r="B946" s="18" t="s">
        <v>359</v>
      </c>
      <c r="C946" s="17" t="s">
        <v>2421</v>
      </c>
      <c r="D946" s="12" t="s">
        <v>457</v>
      </c>
      <c r="E946" s="12"/>
      <c r="F946" s="12" t="s">
        <v>631</v>
      </c>
      <c r="G946" s="16" t="s">
        <v>619</v>
      </c>
      <c r="H946" s="12" t="s">
        <v>569</v>
      </c>
      <c r="I946" s="12" t="s">
        <v>405</v>
      </c>
      <c r="J946" s="12" t="s">
        <v>404</v>
      </c>
      <c r="K946" s="12" t="s">
        <v>2416</v>
      </c>
      <c r="L946" s="12" t="s">
        <v>2420</v>
      </c>
      <c r="M946" s="15">
        <v>385</v>
      </c>
      <c r="N946" s="14">
        <f t="shared" si="31"/>
        <v>196.35</v>
      </c>
      <c r="O946" s="13">
        <v>53.054869789440005</v>
      </c>
      <c r="P946" s="12">
        <v>1.32</v>
      </c>
    </row>
    <row r="947" spans="2:16" ht="15" customHeight="1" x14ac:dyDescent="0.25">
      <c r="B947" s="18" t="s">
        <v>359</v>
      </c>
      <c r="C947" s="17" t="s">
        <v>813</v>
      </c>
      <c r="D947" s="12" t="s">
        <v>777</v>
      </c>
      <c r="E947" s="12"/>
      <c r="F947" s="12" t="s">
        <v>697</v>
      </c>
      <c r="G947" s="16">
        <v>100</v>
      </c>
      <c r="H947" s="12" t="s">
        <v>451</v>
      </c>
      <c r="I947" s="12" t="s">
        <v>557</v>
      </c>
      <c r="J947" s="12" t="s">
        <v>404</v>
      </c>
      <c r="K947" s="12" t="s">
        <v>754</v>
      </c>
      <c r="L947" s="12" t="s">
        <v>812</v>
      </c>
      <c r="M947" s="15">
        <v>385.5</v>
      </c>
      <c r="N947" s="14">
        <f t="shared" si="31"/>
        <v>196.6</v>
      </c>
      <c r="O947" s="13">
        <v>23.47</v>
      </c>
      <c r="P947" s="12"/>
    </row>
    <row r="948" spans="2:16" ht="15" customHeight="1" x14ac:dyDescent="0.25">
      <c r="B948" s="18" t="s">
        <v>953</v>
      </c>
      <c r="C948" s="17" t="s">
        <v>1006</v>
      </c>
      <c r="D948" s="28" t="s">
        <v>404</v>
      </c>
      <c r="E948" s="12"/>
      <c r="F948" s="12" t="s">
        <v>639</v>
      </c>
      <c r="G948" s="16" t="s">
        <v>638</v>
      </c>
      <c r="H948" s="12" t="s">
        <v>412</v>
      </c>
      <c r="I948" s="12" t="s">
        <v>405</v>
      </c>
      <c r="J948" s="12" t="s">
        <v>404</v>
      </c>
      <c r="K948" s="12" t="s">
        <v>949</v>
      </c>
      <c r="L948" s="12" t="s">
        <v>1005</v>
      </c>
      <c r="M948" s="15">
        <v>386.5</v>
      </c>
      <c r="N948" s="14">
        <f t="shared" si="31"/>
        <v>197.11</v>
      </c>
      <c r="O948" s="13">
        <v>66.150000000000006</v>
      </c>
      <c r="P948" s="12">
        <v>0.19</v>
      </c>
    </row>
    <row r="949" spans="2:16" ht="15" customHeight="1" x14ac:dyDescent="0.25">
      <c r="B949" s="18" t="s">
        <v>359</v>
      </c>
      <c r="C949" s="26" t="s">
        <v>881</v>
      </c>
      <c r="D949" s="12" t="s">
        <v>878</v>
      </c>
      <c r="E949" s="12"/>
      <c r="F949" s="12" t="s">
        <v>481</v>
      </c>
      <c r="G949" s="16">
        <v>101</v>
      </c>
      <c r="H949" s="12" t="s">
        <v>537</v>
      </c>
      <c r="I949" s="12" t="s">
        <v>466</v>
      </c>
      <c r="J949" s="12" t="s">
        <v>404</v>
      </c>
      <c r="K949" s="12" t="s">
        <v>754</v>
      </c>
      <c r="L949" s="12" t="s">
        <v>880</v>
      </c>
      <c r="M949" s="15">
        <v>386.5</v>
      </c>
      <c r="N949" s="14">
        <f t="shared" si="31"/>
        <v>197.11</v>
      </c>
      <c r="O949" s="13">
        <v>29.33</v>
      </c>
      <c r="P949" s="12"/>
    </row>
    <row r="950" spans="2:16" ht="15" customHeight="1" x14ac:dyDescent="0.25">
      <c r="B950" s="18" t="s">
        <v>359</v>
      </c>
      <c r="C950" s="17" t="s">
        <v>3033</v>
      </c>
      <c r="D950" s="12" t="s">
        <v>457</v>
      </c>
      <c r="E950" s="12"/>
      <c r="F950" s="12" t="s">
        <v>934</v>
      </c>
      <c r="G950" s="16">
        <v>95</v>
      </c>
      <c r="H950" s="12" t="s">
        <v>451</v>
      </c>
      <c r="I950" s="12" t="s">
        <v>466</v>
      </c>
      <c r="J950" s="12" t="s">
        <v>404</v>
      </c>
      <c r="K950" s="12" t="s">
        <v>2946</v>
      </c>
      <c r="L950" s="12" t="s">
        <v>2945</v>
      </c>
      <c r="M950" s="15">
        <v>388</v>
      </c>
      <c r="N950" s="14">
        <f t="shared" si="31"/>
        <v>197.88</v>
      </c>
      <c r="O950" s="13">
        <v>26</v>
      </c>
      <c r="P950" s="12"/>
    </row>
    <row r="951" spans="2:16" ht="15" customHeight="1" x14ac:dyDescent="0.25">
      <c r="B951" s="18" t="s">
        <v>359</v>
      </c>
      <c r="C951" s="17" t="s">
        <v>2851</v>
      </c>
      <c r="D951" s="12" t="s">
        <v>409</v>
      </c>
      <c r="E951" s="12"/>
      <c r="F951" s="12" t="s">
        <v>1503</v>
      </c>
      <c r="G951" s="16">
        <v>97</v>
      </c>
      <c r="H951" s="12" t="s">
        <v>1648</v>
      </c>
      <c r="I951" s="12" t="s">
        <v>557</v>
      </c>
      <c r="J951" s="12" t="s">
        <v>404</v>
      </c>
      <c r="K951" s="12" t="s">
        <v>2837</v>
      </c>
      <c r="L951" s="12" t="s">
        <v>2850</v>
      </c>
      <c r="M951" s="15">
        <v>388</v>
      </c>
      <c r="N951" s="14">
        <f t="shared" si="31"/>
        <v>197.88</v>
      </c>
      <c r="O951" s="13">
        <v>24.6</v>
      </c>
      <c r="P951" s="12"/>
    </row>
    <row r="952" spans="2:16" ht="15" customHeight="1" x14ac:dyDescent="0.25">
      <c r="B952" s="18" t="s">
        <v>359</v>
      </c>
      <c r="C952" s="17" t="s">
        <v>2845</v>
      </c>
      <c r="D952" s="12" t="s">
        <v>409</v>
      </c>
      <c r="E952" s="12"/>
      <c r="F952" s="12" t="s">
        <v>1503</v>
      </c>
      <c r="G952" s="16">
        <v>97</v>
      </c>
      <c r="H952" s="12" t="s">
        <v>1648</v>
      </c>
      <c r="I952" s="12" t="s">
        <v>557</v>
      </c>
      <c r="J952" s="12" t="s">
        <v>404</v>
      </c>
      <c r="K952" s="12" t="s">
        <v>2837</v>
      </c>
      <c r="L952" s="12" t="s">
        <v>2844</v>
      </c>
      <c r="M952" s="15">
        <v>388</v>
      </c>
      <c r="N952" s="14">
        <f t="shared" si="31"/>
        <v>197.88</v>
      </c>
      <c r="O952" s="13">
        <v>24.81</v>
      </c>
      <c r="P952" s="12"/>
    </row>
    <row r="953" spans="2:16" ht="15" customHeight="1" x14ac:dyDescent="0.25">
      <c r="B953" s="18" t="s">
        <v>359</v>
      </c>
      <c r="C953" s="17" t="s">
        <v>1718</v>
      </c>
      <c r="D953" s="12" t="s">
        <v>404</v>
      </c>
      <c r="E953" s="12"/>
      <c r="F953" s="12" t="s">
        <v>1717</v>
      </c>
      <c r="G953" s="16">
        <v>91</v>
      </c>
      <c r="H953" s="12" t="s">
        <v>1648</v>
      </c>
      <c r="I953" s="12" t="s">
        <v>557</v>
      </c>
      <c r="J953" s="12" t="s">
        <v>404</v>
      </c>
      <c r="K953" s="12" t="s">
        <v>1647</v>
      </c>
      <c r="L953" s="12" t="s">
        <v>1716</v>
      </c>
      <c r="M953" s="15">
        <v>388</v>
      </c>
      <c r="N953" s="14">
        <f t="shared" si="31"/>
        <v>197.88</v>
      </c>
      <c r="O953" s="13">
        <v>19.3835376</v>
      </c>
      <c r="P953" s="12"/>
    </row>
    <row r="954" spans="2:16" ht="15" customHeight="1" x14ac:dyDescent="0.25">
      <c r="B954" s="18" t="s">
        <v>359</v>
      </c>
      <c r="C954" s="17" t="s">
        <v>3018</v>
      </c>
      <c r="D954" s="12" t="s">
        <v>757</v>
      </c>
      <c r="E954" s="12"/>
      <c r="F954" s="12" t="s">
        <v>934</v>
      </c>
      <c r="G954" s="16">
        <v>95</v>
      </c>
      <c r="H954" s="12" t="s">
        <v>537</v>
      </c>
      <c r="I954" s="12" t="s">
        <v>466</v>
      </c>
      <c r="J954" s="12" t="s">
        <v>404</v>
      </c>
      <c r="K954" s="12" t="s">
        <v>2946</v>
      </c>
      <c r="L954" s="12" t="s">
        <v>2951</v>
      </c>
      <c r="M954" s="15">
        <v>388.5</v>
      </c>
      <c r="N954" s="14">
        <f t="shared" si="31"/>
        <v>198.13</v>
      </c>
      <c r="O954" s="13">
        <v>24.691777600000002</v>
      </c>
      <c r="P954" s="12"/>
    </row>
    <row r="955" spans="2:16" ht="15" customHeight="1" x14ac:dyDescent="0.25">
      <c r="B955" s="18" t="s">
        <v>359</v>
      </c>
      <c r="C955" s="26" t="s">
        <v>2952</v>
      </c>
      <c r="D955" s="12" t="s">
        <v>757</v>
      </c>
      <c r="E955" s="12"/>
      <c r="F955" s="12" t="s">
        <v>934</v>
      </c>
      <c r="G955" s="16">
        <v>95</v>
      </c>
      <c r="H955" s="12" t="s">
        <v>537</v>
      </c>
      <c r="I955" s="12" t="s">
        <v>466</v>
      </c>
      <c r="J955" s="12" t="s">
        <v>404</v>
      </c>
      <c r="K955" s="12" t="s">
        <v>2946</v>
      </c>
      <c r="L955" s="12" t="s">
        <v>2951</v>
      </c>
      <c r="M955" s="15">
        <v>388.5</v>
      </c>
      <c r="N955" s="14">
        <f t="shared" si="31"/>
        <v>198.13</v>
      </c>
      <c r="O955" s="13">
        <v>22.9</v>
      </c>
      <c r="P955" s="12"/>
    </row>
    <row r="956" spans="2:16" ht="15" customHeight="1" x14ac:dyDescent="0.25">
      <c r="B956" s="18" t="s">
        <v>359</v>
      </c>
      <c r="C956" s="17" t="s">
        <v>2795</v>
      </c>
      <c r="D956" s="12" t="s">
        <v>409</v>
      </c>
      <c r="E956" s="12"/>
      <c r="F956" s="12" t="s">
        <v>671</v>
      </c>
      <c r="G956" s="16">
        <v>100</v>
      </c>
      <c r="H956" s="12" t="s">
        <v>756</v>
      </c>
      <c r="I956" s="12" t="s">
        <v>466</v>
      </c>
      <c r="J956" s="12" t="s">
        <v>404</v>
      </c>
      <c r="K956" s="12" t="s">
        <v>2604</v>
      </c>
      <c r="L956" s="12" t="s">
        <v>2794</v>
      </c>
      <c r="M956" s="15">
        <v>389</v>
      </c>
      <c r="N956" s="14">
        <f t="shared" si="31"/>
        <v>198.39</v>
      </c>
      <c r="O956" s="13">
        <v>28.417294000000002</v>
      </c>
      <c r="P956" s="12"/>
    </row>
    <row r="957" spans="2:16" ht="15" customHeight="1" x14ac:dyDescent="0.25">
      <c r="B957" s="18" t="s">
        <v>359</v>
      </c>
      <c r="C957" s="17" t="s">
        <v>2732</v>
      </c>
      <c r="D957" s="12" t="s">
        <v>878</v>
      </c>
      <c r="E957" s="12"/>
      <c r="F957" s="12" t="s">
        <v>671</v>
      </c>
      <c r="G957" s="16">
        <v>100</v>
      </c>
      <c r="H957" s="12" t="s">
        <v>2459</v>
      </c>
      <c r="I957" s="12" t="s">
        <v>466</v>
      </c>
      <c r="J957" s="12" t="s">
        <v>404</v>
      </c>
      <c r="K957" s="12" t="s">
        <v>2604</v>
      </c>
      <c r="L957" s="12" t="s">
        <v>2731</v>
      </c>
      <c r="M957" s="15">
        <v>389</v>
      </c>
      <c r="N957" s="14">
        <f t="shared" si="31"/>
        <v>198.39</v>
      </c>
      <c r="O957" s="13">
        <v>31.77</v>
      </c>
      <c r="P957" s="12"/>
    </row>
    <row r="958" spans="2:16" ht="15" customHeight="1" x14ac:dyDescent="0.25">
      <c r="B958" s="18" t="s">
        <v>359</v>
      </c>
      <c r="C958" s="17" t="s">
        <v>1743</v>
      </c>
      <c r="D958" s="12" t="s">
        <v>404</v>
      </c>
      <c r="E958" s="12"/>
      <c r="F958" s="12" t="s">
        <v>1499</v>
      </c>
      <c r="G958" s="16">
        <v>99</v>
      </c>
      <c r="H958" s="12" t="s">
        <v>1648</v>
      </c>
      <c r="I958" s="12" t="s">
        <v>466</v>
      </c>
      <c r="J958" s="12" t="s">
        <v>404</v>
      </c>
      <c r="K958" s="12" t="s">
        <v>1647</v>
      </c>
      <c r="L958" s="12" t="s">
        <v>1742</v>
      </c>
      <c r="M958" s="15">
        <v>389</v>
      </c>
      <c r="N958" s="14">
        <f t="shared" ref="N958:N1021" si="32">M958-ROUND(M958*$N$7,2)</f>
        <v>198.39</v>
      </c>
      <c r="O958" s="13">
        <v>23.593499999999999</v>
      </c>
      <c r="P958" s="30"/>
    </row>
    <row r="959" spans="2:16" ht="15" customHeight="1" x14ac:dyDescent="0.25">
      <c r="B959" s="18" t="s">
        <v>359</v>
      </c>
      <c r="C959" s="17" t="s">
        <v>1684</v>
      </c>
      <c r="D959" s="12" t="s">
        <v>404</v>
      </c>
      <c r="E959" s="12"/>
      <c r="F959" s="12" t="s">
        <v>680</v>
      </c>
      <c r="G959" s="16">
        <v>103</v>
      </c>
      <c r="H959" s="12" t="s">
        <v>1648</v>
      </c>
      <c r="I959" s="12" t="s">
        <v>557</v>
      </c>
      <c r="J959" s="12" t="s">
        <v>404</v>
      </c>
      <c r="K959" s="12" t="s">
        <v>1647</v>
      </c>
      <c r="L959" s="12" t="s">
        <v>1683</v>
      </c>
      <c r="M959" s="15">
        <v>389</v>
      </c>
      <c r="N959" s="14">
        <f t="shared" si="32"/>
        <v>198.39</v>
      </c>
      <c r="O959" s="13">
        <v>27.9354096</v>
      </c>
      <c r="P959" s="12"/>
    </row>
    <row r="960" spans="2:16" ht="15" customHeight="1" x14ac:dyDescent="0.25">
      <c r="B960" s="18" t="s">
        <v>359</v>
      </c>
      <c r="C960" s="25" t="s">
        <v>1883</v>
      </c>
      <c r="D960" s="25" t="s">
        <v>404</v>
      </c>
      <c r="E960" s="19"/>
      <c r="F960" s="12" t="s">
        <v>1619</v>
      </c>
      <c r="G960" s="42">
        <v>99</v>
      </c>
      <c r="H960" s="19" t="s">
        <v>1648</v>
      </c>
      <c r="I960" s="19" t="s">
        <v>557</v>
      </c>
      <c r="J960" s="25" t="s">
        <v>404</v>
      </c>
      <c r="K960" s="19" t="s">
        <v>1821</v>
      </c>
      <c r="L960" s="19" t="s">
        <v>1882</v>
      </c>
      <c r="M960" s="15">
        <v>389.5</v>
      </c>
      <c r="N960" s="14">
        <f t="shared" si="32"/>
        <v>198.64</v>
      </c>
      <c r="O960" s="13">
        <v>26.6</v>
      </c>
      <c r="P960" s="13"/>
    </row>
    <row r="961" spans="2:16" ht="15" customHeight="1" x14ac:dyDescent="0.25">
      <c r="B961" s="18" t="s">
        <v>359</v>
      </c>
      <c r="C961" s="17" t="s">
        <v>636</v>
      </c>
      <c r="D961" s="12" t="s">
        <v>404</v>
      </c>
      <c r="E961" s="12" t="s">
        <v>580</v>
      </c>
      <c r="F961" s="12" t="s">
        <v>635</v>
      </c>
      <c r="G961" s="16" t="s">
        <v>634</v>
      </c>
      <c r="H961" s="12" t="s">
        <v>569</v>
      </c>
      <c r="I961" s="12" t="s">
        <v>405</v>
      </c>
      <c r="J961" s="12" t="s">
        <v>404</v>
      </c>
      <c r="K961" s="12" t="s">
        <v>556</v>
      </c>
      <c r="L961" s="12" t="s">
        <v>633</v>
      </c>
      <c r="M961" s="15">
        <v>390</v>
      </c>
      <c r="N961" s="14">
        <f t="shared" si="32"/>
        <v>198.9</v>
      </c>
      <c r="O961" s="13">
        <v>57.550500000000007</v>
      </c>
      <c r="P961" s="12"/>
    </row>
    <row r="962" spans="2:16" ht="15" customHeight="1" x14ac:dyDescent="0.25">
      <c r="B962" s="18" t="s">
        <v>359</v>
      </c>
      <c r="C962" s="17" t="s">
        <v>3100</v>
      </c>
      <c r="D962" s="12" t="s">
        <v>409</v>
      </c>
      <c r="E962" s="12"/>
      <c r="F962" s="12" t="s">
        <v>1503</v>
      </c>
      <c r="G962" s="16">
        <v>97</v>
      </c>
      <c r="H962" s="12" t="s">
        <v>537</v>
      </c>
      <c r="I962" s="12" t="s">
        <v>557</v>
      </c>
      <c r="J962" s="12" t="s">
        <v>404</v>
      </c>
      <c r="K962" s="12" t="s">
        <v>2946</v>
      </c>
      <c r="L962" s="12" t="s">
        <v>3099</v>
      </c>
      <c r="M962" s="15">
        <v>390.5</v>
      </c>
      <c r="N962" s="14">
        <f t="shared" si="32"/>
        <v>199.15</v>
      </c>
      <c r="O962" s="13">
        <v>24.26072971104</v>
      </c>
      <c r="P962" s="12"/>
    </row>
    <row r="963" spans="2:16" ht="15" customHeight="1" x14ac:dyDescent="0.25">
      <c r="B963" s="18" t="s">
        <v>359</v>
      </c>
      <c r="C963" s="17" t="s">
        <v>916</v>
      </c>
      <c r="D963" s="12" t="s">
        <v>757</v>
      </c>
      <c r="E963" s="12"/>
      <c r="F963" s="12" t="s">
        <v>674</v>
      </c>
      <c r="G963" s="16">
        <v>94</v>
      </c>
      <c r="H963" s="12" t="s">
        <v>756</v>
      </c>
      <c r="I963" s="12" t="s">
        <v>466</v>
      </c>
      <c r="J963" s="12" t="s">
        <v>404</v>
      </c>
      <c r="K963" s="12" t="s">
        <v>897</v>
      </c>
      <c r="L963" s="12" t="s">
        <v>915</v>
      </c>
      <c r="M963" s="15">
        <v>390.5</v>
      </c>
      <c r="N963" s="14">
        <f t="shared" si="32"/>
        <v>199.15</v>
      </c>
      <c r="O963" s="13">
        <v>25.5</v>
      </c>
      <c r="P963" s="12"/>
    </row>
    <row r="964" spans="2:16" ht="15" customHeight="1" x14ac:dyDescent="0.25">
      <c r="B964" s="18" t="s">
        <v>359</v>
      </c>
      <c r="C964" s="17" t="s">
        <v>2462</v>
      </c>
      <c r="D964" s="12" t="s">
        <v>777</v>
      </c>
      <c r="E964" s="12"/>
      <c r="F964" s="12" t="s">
        <v>674</v>
      </c>
      <c r="G964" s="16">
        <v>98</v>
      </c>
      <c r="H964" s="12" t="s">
        <v>1648</v>
      </c>
      <c r="I964" s="12" t="s">
        <v>557</v>
      </c>
      <c r="J964" s="12" t="s">
        <v>404</v>
      </c>
      <c r="K964" s="12" t="s">
        <v>2441</v>
      </c>
      <c r="L964" s="12" t="s">
        <v>2461</v>
      </c>
      <c r="M964" s="15">
        <v>391</v>
      </c>
      <c r="N964" s="14">
        <f t="shared" si="32"/>
        <v>199.41</v>
      </c>
      <c r="O964" s="13">
        <v>24.03</v>
      </c>
      <c r="P964" s="12"/>
    </row>
    <row r="965" spans="2:16" ht="15" customHeight="1" x14ac:dyDescent="0.25">
      <c r="B965" s="18" t="s">
        <v>359</v>
      </c>
      <c r="C965" s="17" t="s">
        <v>830</v>
      </c>
      <c r="D965" s="12" t="s">
        <v>829</v>
      </c>
      <c r="E965" s="12"/>
      <c r="F965" s="12" t="s">
        <v>697</v>
      </c>
      <c r="G965" s="16">
        <v>100</v>
      </c>
      <c r="H965" s="12" t="s">
        <v>451</v>
      </c>
      <c r="I965" s="12" t="s">
        <v>557</v>
      </c>
      <c r="J965" s="12" t="s">
        <v>404</v>
      </c>
      <c r="K965" s="12" t="s">
        <v>754</v>
      </c>
      <c r="L965" s="12" t="s">
        <v>828</v>
      </c>
      <c r="M965" s="15">
        <v>391</v>
      </c>
      <c r="N965" s="14">
        <f t="shared" si="32"/>
        <v>199.41</v>
      </c>
      <c r="O965" s="13">
        <v>21.6</v>
      </c>
      <c r="P965" s="12"/>
    </row>
    <row r="966" spans="2:16" ht="15" customHeight="1" x14ac:dyDescent="0.25">
      <c r="B966" s="18" t="s">
        <v>359</v>
      </c>
      <c r="C966" s="17" t="s">
        <v>1725</v>
      </c>
      <c r="D966" s="12" t="s">
        <v>404</v>
      </c>
      <c r="E966" s="12"/>
      <c r="F966" s="12" t="s">
        <v>904</v>
      </c>
      <c r="G966" s="16">
        <v>96</v>
      </c>
      <c r="H966" s="12" t="s">
        <v>1648</v>
      </c>
      <c r="I966" s="12" t="s">
        <v>557</v>
      </c>
      <c r="J966" s="12" t="s">
        <v>404</v>
      </c>
      <c r="K966" s="12" t="s">
        <v>1647</v>
      </c>
      <c r="L966" s="12" t="s">
        <v>1724</v>
      </c>
      <c r="M966" s="15">
        <v>392</v>
      </c>
      <c r="N966" s="14">
        <f t="shared" si="32"/>
        <v>199.92</v>
      </c>
      <c r="O966" s="13">
        <v>24.965539200000002</v>
      </c>
      <c r="P966" s="12"/>
    </row>
    <row r="967" spans="2:16" ht="15" customHeight="1" x14ac:dyDescent="0.25">
      <c r="B967" s="18" t="s">
        <v>359</v>
      </c>
      <c r="C967" s="17" t="s">
        <v>632</v>
      </c>
      <c r="D967" s="12" t="s">
        <v>404</v>
      </c>
      <c r="E967" s="12" t="s">
        <v>580</v>
      </c>
      <c r="F967" s="12" t="s">
        <v>631</v>
      </c>
      <c r="G967" s="16" t="s">
        <v>619</v>
      </c>
      <c r="H967" s="12" t="s">
        <v>569</v>
      </c>
      <c r="I967" s="12" t="s">
        <v>405</v>
      </c>
      <c r="J967" s="12" t="s">
        <v>404</v>
      </c>
      <c r="K967" s="12" t="s">
        <v>556</v>
      </c>
      <c r="L967" s="12" t="s">
        <v>630</v>
      </c>
      <c r="M967" s="15">
        <v>392.5</v>
      </c>
      <c r="N967" s="14">
        <f t="shared" si="32"/>
        <v>200.17</v>
      </c>
      <c r="O967" s="13">
        <v>59.755500000000005</v>
      </c>
      <c r="P967" s="12">
        <v>1.32</v>
      </c>
    </row>
    <row r="968" spans="2:16" ht="15" customHeight="1" x14ac:dyDescent="0.25">
      <c r="B968" s="18" t="s">
        <v>359</v>
      </c>
      <c r="C968" s="17" t="s">
        <v>2815</v>
      </c>
      <c r="D968" s="12" t="s">
        <v>829</v>
      </c>
      <c r="E968" s="12"/>
      <c r="F968" s="12" t="s">
        <v>1761</v>
      </c>
      <c r="G968" s="16">
        <v>88</v>
      </c>
      <c r="H968" s="12" t="s">
        <v>1648</v>
      </c>
      <c r="I968" s="12" t="s">
        <v>466</v>
      </c>
      <c r="J968" s="12" t="s">
        <v>826</v>
      </c>
      <c r="K968" s="12" t="s">
        <v>2604</v>
      </c>
      <c r="L968" s="12" t="s">
        <v>2814</v>
      </c>
      <c r="M968" s="15">
        <v>393</v>
      </c>
      <c r="N968" s="14">
        <f t="shared" si="32"/>
        <v>200.43</v>
      </c>
      <c r="O968" s="13">
        <v>25.278736427520005</v>
      </c>
      <c r="P968" s="12"/>
    </row>
    <row r="969" spans="2:16" ht="15" customHeight="1" x14ac:dyDescent="0.25">
      <c r="B969" s="18" t="s">
        <v>359</v>
      </c>
      <c r="C969" s="17" t="s">
        <v>2419</v>
      </c>
      <c r="D969" s="12" t="s">
        <v>457</v>
      </c>
      <c r="E969" s="12" t="s">
        <v>580</v>
      </c>
      <c r="F969" s="12" t="s">
        <v>631</v>
      </c>
      <c r="G969" s="16" t="s">
        <v>619</v>
      </c>
      <c r="H969" s="12" t="s">
        <v>569</v>
      </c>
      <c r="I969" s="12" t="s">
        <v>405</v>
      </c>
      <c r="J969" s="12" t="s">
        <v>404</v>
      </c>
      <c r="K969" s="12" t="s">
        <v>2416</v>
      </c>
      <c r="L969" s="12" t="s">
        <v>2418</v>
      </c>
      <c r="M969" s="15">
        <v>393</v>
      </c>
      <c r="N969" s="14">
        <f t="shared" si="32"/>
        <v>200.43</v>
      </c>
      <c r="O969" s="13">
        <v>53.725780660800012</v>
      </c>
      <c r="P969" s="12">
        <v>1.32</v>
      </c>
    </row>
    <row r="970" spans="2:16" ht="15" customHeight="1" x14ac:dyDescent="0.25">
      <c r="B970" s="18" t="s">
        <v>359</v>
      </c>
      <c r="C970" s="17" t="s">
        <v>3154</v>
      </c>
      <c r="D970" s="12" t="s">
        <v>409</v>
      </c>
      <c r="E970" s="12"/>
      <c r="F970" s="12" t="s">
        <v>694</v>
      </c>
      <c r="G970" s="16">
        <v>97</v>
      </c>
      <c r="H970" s="12" t="s">
        <v>537</v>
      </c>
      <c r="I970" s="12" t="s">
        <v>557</v>
      </c>
      <c r="J970" s="12" t="s">
        <v>404</v>
      </c>
      <c r="K970" s="12" t="s">
        <v>2946</v>
      </c>
      <c r="L970" s="12" t="s">
        <v>3153</v>
      </c>
      <c r="M970" s="15">
        <v>393.5</v>
      </c>
      <c r="N970" s="14">
        <f t="shared" si="32"/>
        <v>200.68</v>
      </c>
      <c r="O970" s="13">
        <v>23.422620231360003</v>
      </c>
      <c r="P970" s="12"/>
    </row>
    <row r="971" spans="2:16" ht="15" customHeight="1" x14ac:dyDescent="0.25">
      <c r="B971" s="18" t="s">
        <v>359</v>
      </c>
      <c r="C971" s="17" t="s">
        <v>928</v>
      </c>
      <c r="D971" s="12" t="s">
        <v>923</v>
      </c>
      <c r="E971" s="12"/>
      <c r="F971" s="12" t="s">
        <v>694</v>
      </c>
      <c r="G971" s="16">
        <v>97</v>
      </c>
      <c r="H971" s="12" t="s">
        <v>451</v>
      </c>
      <c r="I971" s="12" t="s">
        <v>557</v>
      </c>
      <c r="J971" s="12" t="s">
        <v>404</v>
      </c>
      <c r="K971" s="12" t="s">
        <v>918</v>
      </c>
      <c r="L971" s="12" t="s">
        <v>927</v>
      </c>
      <c r="M971" s="15">
        <v>393.5</v>
      </c>
      <c r="N971" s="14">
        <f t="shared" si="32"/>
        <v>200.68</v>
      </c>
      <c r="O971" s="13">
        <v>23.74008594336</v>
      </c>
      <c r="P971" s="12"/>
    </row>
    <row r="972" spans="2:16" ht="15" customHeight="1" x14ac:dyDescent="0.25">
      <c r="B972" s="18" t="s">
        <v>953</v>
      </c>
      <c r="C972" s="17" t="s">
        <v>1026</v>
      </c>
      <c r="D972" s="28" t="s">
        <v>404</v>
      </c>
      <c r="E972" s="12"/>
      <c r="F972" s="12" t="s">
        <v>1025</v>
      </c>
      <c r="G972" s="16" t="s">
        <v>627</v>
      </c>
      <c r="H972" s="12" t="s">
        <v>412</v>
      </c>
      <c r="I972" s="12" t="s">
        <v>405</v>
      </c>
      <c r="J972" s="12" t="s">
        <v>404</v>
      </c>
      <c r="K972" s="12" t="s">
        <v>949</v>
      </c>
      <c r="L972" s="12" t="s">
        <v>1024</v>
      </c>
      <c r="M972" s="15">
        <v>394.5</v>
      </c>
      <c r="N972" s="14">
        <f t="shared" si="32"/>
        <v>201.19</v>
      </c>
      <c r="O972" s="13">
        <v>70.56</v>
      </c>
      <c r="P972" s="12"/>
    </row>
    <row r="973" spans="2:16" ht="15" customHeight="1" x14ac:dyDescent="0.25">
      <c r="B973" s="18" t="s">
        <v>359</v>
      </c>
      <c r="C973" s="25" t="s">
        <v>1900</v>
      </c>
      <c r="D973" s="25" t="s">
        <v>404</v>
      </c>
      <c r="E973" s="19"/>
      <c r="F973" s="12" t="s">
        <v>1714</v>
      </c>
      <c r="G973" s="42">
        <v>98</v>
      </c>
      <c r="H973" s="19" t="s">
        <v>1648</v>
      </c>
      <c r="I973" s="19" t="s">
        <v>557</v>
      </c>
      <c r="J973" s="25" t="s">
        <v>404</v>
      </c>
      <c r="K973" s="19" t="s">
        <v>1821</v>
      </c>
      <c r="L973" s="19" t="s">
        <v>1899</v>
      </c>
      <c r="M973" s="15">
        <v>395</v>
      </c>
      <c r="N973" s="14">
        <f t="shared" si="32"/>
        <v>201.45</v>
      </c>
      <c r="O973" s="13">
        <v>24.9</v>
      </c>
      <c r="P973" s="13"/>
    </row>
    <row r="974" spans="2:16" ht="15" customHeight="1" x14ac:dyDescent="0.25">
      <c r="B974" s="37" t="s">
        <v>953</v>
      </c>
      <c r="C974" s="36" t="s">
        <v>1411</v>
      </c>
      <c r="D974" s="33" t="s">
        <v>404</v>
      </c>
      <c r="E974" s="33"/>
      <c r="F974" s="12" t="s">
        <v>566</v>
      </c>
      <c r="G974" s="33" t="s">
        <v>1410</v>
      </c>
      <c r="H974" s="33" t="s">
        <v>451</v>
      </c>
      <c r="I974" s="33" t="s">
        <v>557</v>
      </c>
      <c r="J974" s="33" t="s">
        <v>404</v>
      </c>
      <c r="K974" s="12" t="s">
        <v>1409</v>
      </c>
      <c r="L974" s="12" t="s">
        <v>1408</v>
      </c>
      <c r="M974" s="15">
        <v>395</v>
      </c>
      <c r="N974" s="14">
        <f t="shared" si="32"/>
        <v>201.45</v>
      </c>
      <c r="O974" s="34">
        <v>42.045158897280004</v>
      </c>
      <c r="P974" s="12"/>
    </row>
    <row r="975" spans="2:16" ht="15" customHeight="1" x14ac:dyDescent="0.25">
      <c r="B975" s="18" t="s">
        <v>359</v>
      </c>
      <c r="C975" s="17" t="s">
        <v>2868</v>
      </c>
      <c r="D975" s="19" t="s">
        <v>878</v>
      </c>
      <c r="E975" s="12"/>
      <c r="F975" s="12" t="s">
        <v>677</v>
      </c>
      <c r="G975" s="16">
        <v>100</v>
      </c>
      <c r="H975" s="12" t="s">
        <v>1648</v>
      </c>
      <c r="I975" s="12" t="s">
        <v>466</v>
      </c>
      <c r="J975" s="12" t="s">
        <v>1822</v>
      </c>
      <c r="K975" s="12" t="s">
        <v>2837</v>
      </c>
      <c r="L975" s="12" t="s">
        <v>2867</v>
      </c>
      <c r="M975" s="15">
        <v>396</v>
      </c>
      <c r="N975" s="14">
        <f t="shared" si="32"/>
        <v>201.96</v>
      </c>
      <c r="O975" s="13">
        <v>25.41630490272</v>
      </c>
      <c r="P975" s="12"/>
    </row>
    <row r="976" spans="2:16" ht="15" customHeight="1" x14ac:dyDescent="0.25">
      <c r="B976" s="18" t="s">
        <v>359</v>
      </c>
      <c r="C976" s="17" t="s">
        <v>3513</v>
      </c>
      <c r="D976" s="12" t="s">
        <v>878</v>
      </c>
      <c r="E976" s="12"/>
      <c r="F976" s="12" t="s">
        <v>1891</v>
      </c>
      <c r="G976" s="16">
        <v>108</v>
      </c>
      <c r="H976" s="12" t="s">
        <v>537</v>
      </c>
      <c r="I976" s="12" t="s">
        <v>557</v>
      </c>
      <c r="J976" s="12" t="s">
        <v>404</v>
      </c>
      <c r="K976" s="12" t="s">
        <v>3479</v>
      </c>
      <c r="L976" s="12" t="s">
        <v>3512</v>
      </c>
      <c r="M976" s="15">
        <v>397</v>
      </c>
      <c r="N976" s="14">
        <f t="shared" si="32"/>
        <v>202.47</v>
      </c>
      <c r="O976" s="13">
        <v>30.935975415360005</v>
      </c>
      <c r="P976" s="12"/>
    </row>
    <row r="977" spans="2:16" ht="15" customHeight="1" x14ac:dyDescent="0.25">
      <c r="B977" s="18" t="s">
        <v>359</v>
      </c>
      <c r="C977" s="21" t="s">
        <v>2907</v>
      </c>
      <c r="D977" s="19" t="s">
        <v>878</v>
      </c>
      <c r="E977" s="19"/>
      <c r="F977" s="19" t="s">
        <v>1503</v>
      </c>
      <c r="G977" s="19">
        <v>93</v>
      </c>
      <c r="H977" s="19" t="s">
        <v>1648</v>
      </c>
      <c r="I977" s="19" t="s">
        <v>466</v>
      </c>
      <c r="J977" s="19" t="s">
        <v>404</v>
      </c>
      <c r="K977" s="19" t="s">
        <v>2902</v>
      </c>
      <c r="L977" s="19" t="s">
        <v>2906</v>
      </c>
      <c r="M977" s="20">
        <v>397</v>
      </c>
      <c r="N977" s="14">
        <f t="shared" si="32"/>
        <v>202.47</v>
      </c>
      <c r="O977" s="13">
        <v>24.6</v>
      </c>
      <c r="P977" s="19"/>
    </row>
    <row r="978" spans="2:16" ht="15" customHeight="1" x14ac:dyDescent="0.25">
      <c r="B978" s="18" t="s">
        <v>359</v>
      </c>
      <c r="C978" s="17" t="s">
        <v>2885</v>
      </c>
      <c r="D978" s="12" t="s">
        <v>770</v>
      </c>
      <c r="E978" s="12"/>
      <c r="F978" s="12" t="s">
        <v>1727</v>
      </c>
      <c r="G978" s="16">
        <v>91</v>
      </c>
      <c r="H978" s="12" t="s">
        <v>1648</v>
      </c>
      <c r="I978" s="12" t="s">
        <v>557</v>
      </c>
      <c r="J978" s="12" t="s">
        <v>2620</v>
      </c>
      <c r="K978" s="12" t="s">
        <v>2837</v>
      </c>
      <c r="L978" s="12" t="s">
        <v>2884</v>
      </c>
      <c r="M978" s="15">
        <v>397</v>
      </c>
      <c r="N978" s="14">
        <f t="shared" si="32"/>
        <v>202.47</v>
      </c>
      <c r="O978" s="13">
        <v>21.825767700000004</v>
      </c>
      <c r="P978" s="12"/>
    </row>
    <row r="979" spans="2:16" ht="15" customHeight="1" x14ac:dyDescent="0.25">
      <c r="B979" s="18" t="s">
        <v>359</v>
      </c>
      <c r="C979" s="17" t="s">
        <v>2673</v>
      </c>
      <c r="D979" s="12" t="s">
        <v>777</v>
      </c>
      <c r="E979" s="12"/>
      <c r="F979" s="12" t="s">
        <v>1309</v>
      </c>
      <c r="G979" s="16">
        <v>108</v>
      </c>
      <c r="H979" s="12" t="s">
        <v>1648</v>
      </c>
      <c r="I979" s="12" t="s">
        <v>466</v>
      </c>
      <c r="J979" s="12" t="s">
        <v>404</v>
      </c>
      <c r="K979" s="12" t="s">
        <v>2604</v>
      </c>
      <c r="L979" s="12" t="s">
        <v>2672</v>
      </c>
      <c r="M979" s="15">
        <v>398</v>
      </c>
      <c r="N979" s="14">
        <f t="shared" si="32"/>
        <v>202.98</v>
      </c>
      <c r="O979" s="13">
        <v>42.76</v>
      </c>
      <c r="P979" s="12"/>
    </row>
    <row r="980" spans="2:16" ht="15" customHeight="1" x14ac:dyDescent="0.25">
      <c r="B980" s="18" t="s">
        <v>359</v>
      </c>
      <c r="C980" s="17" t="s">
        <v>2159</v>
      </c>
      <c r="D980" s="12" t="s">
        <v>2111</v>
      </c>
      <c r="E980" s="12"/>
      <c r="F980" s="12" t="s">
        <v>877</v>
      </c>
      <c r="G980" s="16">
        <v>107</v>
      </c>
      <c r="H980" s="12" t="s">
        <v>1648</v>
      </c>
      <c r="I980" s="12" t="s">
        <v>557</v>
      </c>
      <c r="J980" s="12" t="s">
        <v>404</v>
      </c>
      <c r="K980" s="12" t="s">
        <v>2110</v>
      </c>
      <c r="L980" s="12" t="s">
        <v>2158</v>
      </c>
      <c r="M980" s="15">
        <v>398.5</v>
      </c>
      <c r="N980" s="14">
        <f t="shared" si="32"/>
        <v>203.23</v>
      </c>
      <c r="O980" s="13">
        <v>31.033331567040008</v>
      </c>
      <c r="P980" s="12"/>
    </row>
    <row r="981" spans="2:16" ht="15" customHeight="1" x14ac:dyDescent="0.25">
      <c r="B981" s="18" t="s">
        <v>359</v>
      </c>
      <c r="C981" s="17" t="s">
        <v>1682</v>
      </c>
      <c r="D981" s="12" t="s">
        <v>404</v>
      </c>
      <c r="E981" s="12"/>
      <c r="F981" s="12" t="s">
        <v>1614</v>
      </c>
      <c r="G981" s="16">
        <v>97</v>
      </c>
      <c r="H981" s="12" t="s">
        <v>1648</v>
      </c>
      <c r="I981" s="12" t="s">
        <v>557</v>
      </c>
      <c r="J981" s="12" t="s">
        <v>404</v>
      </c>
      <c r="K981" s="12" t="s">
        <v>1647</v>
      </c>
      <c r="L981" s="12" t="s">
        <v>1681</v>
      </c>
      <c r="M981" s="15">
        <v>398.5</v>
      </c>
      <c r="N981" s="14">
        <f t="shared" si="32"/>
        <v>203.23</v>
      </c>
      <c r="O981" s="13">
        <v>21.6379296</v>
      </c>
      <c r="P981" s="30"/>
    </row>
    <row r="982" spans="2:16" ht="15" customHeight="1" x14ac:dyDescent="0.25">
      <c r="B982" s="18" t="s">
        <v>359</v>
      </c>
      <c r="C982" s="17" t="s">
        <v>2948</v>
      </c>
      <c r="D982" s="12" t="s">
        <v>2947</v>
      </c>
      <c r="E982" s="12"/>
      <c r="F982" s="12" t="s">
        <v>934</v>
      </c>
      <c r="G982" s="16">
        <v>95</v>
      </c>
      <c r="H982" s="12" t="s">
        <v>451</v>
      </c>
      <c r="I982" s="12" t="s">
        <v>466</v>
      </c>
      <c r="J982" s="12" t="s">
        <v>404</v>
      </c>
      <c r="K982" s="12" t="s">
        <v>2946</v>
      </c>
      <c r="L982" s="12" t="s">
        <v>2945</v>
      </c>
      <c r="M982" s="15">
        <v>399.5</v>
      </c>
      <c r="N982" s="14">
        <f t="shared" si="32"/>
        <v>203.74</v>
      </c>
      <c r="O982" s="13">
        <v>26.1</v>
      </c>
      <c r="P982" s="12"/>
    </row>
    <row r="983" spans="2:16" ht="15" customHeight="1" x14ac:dyDescent="0.25">
      <c r="B983" s="18" t="s">
        <v>359</v>
      </c>
      <c r="C983" s="17" t="s">
        <v>1688</v>
      </c>
      <c r="D983" s="12" t="s">
        <v>404</v>
      </c>
      <c r="E983" s="12"/>
      <c r="F983" s="12" t="s">
        <v>1622</v>
      </c>
      <c r="G983" s="16">
        <v>95</v>
      </c>
      <c r="H983" s="12" t="s">
        <v>1648</v>
      </c>
      <c r="I983" s="12" t="s">
        <v>557</v>
      </c>
      <c r="J983" s="12" t="s">
        <v>404</v>
      </c>
      <c r="K983" s="12" t="s">
        <v>1647</v>
      </c>
      <c r="L983" s="12" t="s">
        <v>1687</v>
      </c>
      <c r="M983" s="15">
        <v>400</v>
      </c>
      <c r="N983" s="14">
        <f t="shared" si="32"/>
        <v>204</v>
      </c>
      <c r="O983" s="13">
        <v>26.4113136</v>
      </c>
      <c r="P983" s="30"/>
    </row>
    <row r="984" spans="2:16" ht="15" customHeight="1" x14ac:dyDescent="0.25">
      <c r="B984" s="18" t="s">
        <v>359</v>
      </c>
      <c r="C984" s="17" t="s">
        <v>2436</v>
      </c>
      <c r="D984" s="12" t="s">
        <v>457</v>
      </c>
      <c r="E984" s="12"/>
      <c r="F984" s="12" t="s">
        <v>635</v>
      </c>
      <c r="G984" s="16" t="s">
        <v>634</v>
      </c>
      <c r="H984" s="12" t="s">
        <v>569</v>
      </c>
      <c r="I984" s="12" t="s">
        <v>405</v>
      </c>
      <c r="J984" s="12" t="s">
        <v>404</v>
      </c>
      <c r="K984" s="12" t="s">
        <v>2426</v>
      </c>
      <c r="L984" s="12" t="s">
        <v>2435</v>
      </c>
      <c r="M984" s="15">
        <v>400.5</v>
      </c>
      <c r="N984" s="14">
        <f t="shared" si="32"/>
        <v>204.25</v>
      </c>
      <c r="O984" s="13">
        <v>53.13</v>
      </c>
      <c r="P984" s="12"/>
    </row>
    <row r="985" spans="2:16" ht="15" customHeight="1" x14ac:dyDescent="0.25">
      <c r="B985" s="18" t="s">
        <v>359</v>
      </c>
      <c r="C985" s="25" t="s">
        <v>2164</v>
      </c>
      <c r="D985" s="12" t="s">
        <v>404</v>
      </c>
      <c r="E985" s="12"/>
      <c r="F985" s="12" t="s">
        <v>2163</v>
      </c>
      <c r="G985" s="16">
        <v>109</v>
      </c>
      <c r="H985" s="12" t="s">
        <v>756</v>
      </c>
      <c r="I985" s="12" t="s">
        <v>466</v>
      </c>
      <c r="J985" s="12" t="s">
        <v>404</v>
      </c>
      <c r="K985" s="45" t="s">
        <v>2110</v>
      </c>
      <c r="L985" s="45" t="s">
        <v>2162</v>
      </c>
      <c r="M985" s="15">
        <v>400.5</v>
      </c>
      <c r="N985" s="14">
        <f t="shared" si="32"/>
        <v>204.25</v>
      </c>
      <c r="O985" s="13">
        <v>32.9</v>
      </c>
      <c r="P985" s="12"/>
    </row>
    <row r="986" spans="2:16" ht="15" customHeight="1" x14ac:dyDescent="0.25">
      <c r="B986" s="18" t="s">
        <v>359</v>
      </c>
      <c r="C986" s="25" t="s">
        <v>1845</v>
      </c>
      <c r="D986" s="25" t="s">
        <v>404</v>
      </c>
      <c r="E986" s="19"/>
      <c r="F986" s="12" t="s">
        <v>1844</v>
      </c>
      <c r="G986" s="42">
        <v>95</v>
      </c>
      <c r="H986" s="19" t="s">
        <v>1648</v>
      </c>
      <c r="I986" s="19" t="s">
        <v>557</v>
      </c>
      <c r="J986" s="25" t="s">
        <v>404</v>
      </c>
      <c r="K986" s="19" t="s">
        <v>1821</v>
      </c>
      <c r="L986" s="19" t="s">
        <v>1843</v>
      </c>
      <c r="M986" s="15">
        <v>400.5</v>
      </c>
      <c r="N986" s="14">
        <f t="shared" si="32"/>
        <v>204.25</v>
      </c>
      <c r="O986" s="13">
        <v>24.7</v>
      </c>
      <c r="P986" s="13"/>
    </row>
    <row r="987" spans="2:16" ht="15" customHeight="1" x14ac:dyDescent="0.25">
      <c r="B987" s="18" t="s">
        <v>359</v>
      </c>
      <c r="C987" s="17" t="s">
        <v>2375</v>
      </c>
      <c r="D987" s="12" t="s">
        <v>409</v>
      </c>
      <c r="E987" s="12"/>
      <c r="F987" s="12" t="s">
        <v>481</v>
      </c>
      <c r="G987" s="16">
        <v>101</v>
      </c>
      <c r="H987" s="12" t="s">
        <v>451</v>
      </c>
      <c r="I987" s="12" t="s">
        <v>466</v>
      </c>
      <c r="J987" s="12" t="s">
        <v>826</v>
      </c>
      <c r="K987" s="12" t="s">
        <v>2258</v>
      </c>
      <c r="L987" s="12" t="s">
        <v>2374</v>
      </c>
      <c r="M987" s="15">
        <v>401</v>
      </c>
      <c r="N987" s="14">
        <f t="shared" si="32"/>
        <v>204.51</v>
      </c>
      <c r="O987" s="13">
        <v>28.325430000000001</v>
      </c>
      <c r="P987" s="12"/>
    </row>
    <row r="988" spans="2:16" ht="15" customHeight="1" x14ac:dyDescent="0.25">
      <c r="B988" s="18" t="s">
        <v>359</v>
      </c>
      <c r="C988" s="17" t="s">
        <v>932</v>
      </c>
      <c r="D988" s="12" t="s">
        <v>409</v>
      </c>
      <c r="E988" s="12"/>
      <c r="F988" s="12" t="s">
        <v>706</v>
      </c>
      <c r="G988" s="16">
        <v>95</v>
      </c>
      <c r="H988" s="12" t="s">
        <v>451</v>
      </c>
      <c r="I988" s="12" t="s">
        <v>557</v>
      </c>
      <c r="J988" s="12" t="s">
        <v>826</v>
      </c>
      <c r="K988" s="12" t="s">
        <v>918</v>
      </c>
      <c r="L988" s="12" t="s">
        <v>931</v>
      </c>
      <c r="M988" s="15">
        <v>401.5</v>
      </c>
      <c r="N988" s="14">
        <f t="shared" si="32"/>
        <v>204.76</v>
      </c>
      <c r="O988" s="13">
        <v>35.066367600000007</v>
      </c>
      <c r="P988" s="12"/>
    </row>
    <row r="989" spans="2:16" ht="15" customHeight="1" x14ac:dyDescent="0.25">
      <c r="B989" s="18" t="s">
        <v>359</v>
      </c>
      <c r="C989" s="17" t="s">
        <v>930</v>
      </c>
      <c r="D989" s="12" t="s">
        <v>409</v>
      </c>
      <c r="E989" s="12"/>
      <c r="F989" s="12" t="s">
        <v>694</v>
      </c>
      <c r="G989" s="16">
        <v>97</v>
      </c>
      <c r="H989" s="12" t="s">
        <v>451</v>
      </c>
      <c r="I989" s="12" t="s">
        <v>557</v>
      </c>
      <c r="J989" s="12" t="s">
        <v>826</v>
      </c>
      <c r="K989" s="12" t="s">
        <v>918</v>
      </c>
      <c r="L989" s="12" t="s">
        <v>929</v>
      </c>
      <c r="M989" s="15">
        <v>401.5</v>
      </c>
      <c r="N989" s="14">
        <f t="shared" si="32"/>
        <v>204.76</v>
      </c>
      <c r="O989" s="13">
        <v>35.066367600000007</v>
      </c>
      <c r="P989" s="12"/>
    </row>
    <row r="990" spans="2:16" ht="15" customHeight="1" x14ac:dyDescent="0.25">
      <c r="B990" s="18" t="s">
        <v>359</v>
      </c>
      <c r="C990" s="17" t="s">
        <v>2849</v>
      </c>
      <c r="D990" s="12" t="s">
        <v>829</v>
      </c>
      <c r="E990" s="12"/>
      <c r="F990" s="12" t="s">
        <v>697</v>
      </c>
      <c r="G990" s="16">
        <v>96</v>
      </c>
      <c r="H990" s="12" t="s">
        <v>1648</v>
      </c>
      <c r="I990" s="12" t="s">
        <v>466</v>
      </c>
      <c r="J990" s="12" t="s">
        <v>826</v>
      </c>
      <c r="K990" s="12" t="s">
        <v>2837</v>
      </c>
      <c r="L990" s="12" t="s">
        <v>2848</v>
      </c>
      <c r="M990" s="15">
        <v>403</v>
      </c>
      <c r="N990" s="14">
        <f t="shared" si="32"/>
        <v>205.53</v>
      </c>
      <c r="O990" s="13">
        <v>33.729999999999997</v>
      </c>
      <c r="P990" s="12"/>
    </row>
    <row r="991" spans="2:16" ht="15" customHeight="1" x14ac:dyDescent="0.25">
      <c r="B991" s="18" t="s">
        <v>953</v>
      </c>
      <c r="C991" s="17" t="s">
        <v>1002</v>
      </c>
      <c r="D991" s="28" t="s">
        <v>404</v>
      </c>
      <c r="E991" s="12"/>
      <c r="F991" s="12" t="s">
        <v>631</v>
      </c>
      <c r="G991" s="16" t="s">
        <v>619</v>
      </c>
      <c r="H991" s="12" t="s">
        <v>412</v>
      </c>
      <c r="I991" s="12" t="s">
        <v>405</v>
      </c>
      <c r="J991" s="12" t="s">
        <v>404</v>
      </c>
      <c r="K991" s="12" t="s">
        <v>949</v>
      </c>
      <c r="L991" s="12" t="s">
        <v>1001</v>
      </c>
      <c r="M991" s="15">
        <v>403.5</v>
      </c>
      <c r="N991" s="14">
        <f t="shared" si="32"/>
        <v>205.78</v>
      </c>
      <c r="O991" s="13">
        <v>68.355000000000004</v>
      </c>
      <c r="P991" s="12">
        <v>1.32</v>
      </c>
    </row>
    <row r="992" spans="2:16" ht="15" customHeight="1" x14ac:dyDescent="0.25">
      <c r="B992" s="18" t="s">
        <v>359</v>
      </c>
      <c r="C992" s="17" t="s">
        <v>3020</v>
      </c>
      <c r="D992" s="12" t="s">
        <v>757</v>
      </c>
      <c r="E992" s="12"/>
      <c r="F992" s="12" t="s">
        <v>805</v>
      </c>
      <c r="G992" s="16">
        <v>101</v>
      </c>
      <c r="H992" s="12" t="s">
        <v>537</v>
      </c>
      <c r="I992" s="12" t="s">
        <v>466</v>
      </c>
      <c r="J992" s="12" t="s">
        <v>404</v>
      </c>
      <c r="K992" s="12" t="s">
        <v>2946</v>
      </c>
      <c r="L992" s="12" t="s">
        <v>3019</v>
      </c>
      <c r="M992" s="15">
        <v>405</v>
      </c>
      <c r="N992" s="14">
        <f t="shared" si="32"/>
        <v>206.55</v>
      </c>
      <c r="O992" s="13">
        <v>28.660099000000002</v>
      </c>
      <c r="P992" s="12"/>
    </row>
    <row r="993" spans="2:16" ht="15" customHeight="1" x14ac:dyDescent="0.25">
      <c r="B993" s="18" t="s">
        <v>359</v>
      </c>
      <c r="C993" s="25" t="s">
        <v>1929</v>
      </c>
      <c r="D993" s="25" t="s">
        <v>404</v>
      </c>
      <c r="E993" s="19"/>
      <c r="F993" s="12" t="s">
        <v>1928</v>
      </c>
      <c r="G993" s="42">
        <v>101</v>
      </c>
      <c r="H993" s="19" t="s">
        <v>1648</v>
      </c>
      <c r="I993" s="19" t="s">
        <v>557</v>
      </c>
      <c r="J993" s="25" t="s">
        <v>404</v>
      </c>
      <c r="K993" s="19" t="s">
        <v>1821</v>
      </c>
      <c r="L993" s="19" t="s">
        <v>1927</v>
      </c>
      <c r="M993" s="15">
        <v>405</v>
      </c>
      <c r="N993" s="14">
        <f t="shared" si="32"/>
        <v>206.55</v>
      </c>
      <c r="O993" s="13">
        <v>27.7</v>
      </c>
      <c r="P993" s="13"/>
    </row>
    <row r="994" spans="2:16" ht="15" customHeight="1" x14ac:dyDescent="0.25">
      <c r="B994" s="18" t="s">
        <v>359</v>
      </c>
      <c r="C994" s="17" t="s">
        <v>2552</v>
      </c>
      <c r="D994" s="12" t="s">
        <v>829</v>
      </c>
      <c r="E994" s="12"/>
      <c r="F994" s="12" t="s">
        <v>1627</v>
      </c>
      <c r="G994" s="16">
        <v>92</v>
      </c>
      <c r="H994" s="12" t="s">
        <v>2459</v>
      </c>
      <c r="I994" s="12" t="s">
        <v>466</v>
      </c>
      <c r="J994" s="12" t="s">
        <v>404</v>
      </c>
      <c r="K994" s="12" t="s">
        <v>2471</v>
      </c>
      <c r="L994" s="12" t="s">
        <v>2551</v>
      </c>
      <c r="M994" s="15">
        <v>405.5</v>
      </c>
      <c r="N994" s="14">
        <f t="shared" si="32"/>
        <v>206.8</v>
      </c>
      <c r="O994" s="13">
        <v>24.316738000000001</v>
      </c>
      <c r="P994" s="12"/>
    </row>
    <row r="995" spans="2:16" ht="15" customHeight="1" x14ac:dyDescent="0.25">
      <c r="B995" s="18" t="s">
        <v>359</v>
      </c>
      <c r="C995" s="17" t="s">
        <v>453</v>
      </c>
      <c r="D995" s="12" t="s">
        <v>409</v>
      </c>
      <c r="E995" s="12"/>
      <c r="F995" s="12" t="s">
        <v>452</v>
      </c>
      <c r="G995" s="16">
        <v>101</v>
      </c>
      <c r="H995" s="12" t="s">
        <v>451</v>
      </c>
      <c r="I995" s="12" t="s">
        <v>450</v>
      </c>
      <c r="J995" s="12" t="s">
        <v>404</v>
      </c>
      <c r="K995" s="12" t="s">
        <v>403</v>
      </c>
      <c r="L995" s="12" t="s">
        <v>449</v>
      </c>
      <c r="M995" s="15">
        <v>405.5</v>
      </c>
      <c r="N995" s="14">
        <f t="shared" si="32"/>
        <v>206.8</v>
      </c>
      <c r="O995" s="13">
        <v>25.1</v>
      </c>
      <c r="P995" s="12"/>
    </row>
    <row r="996" spans="2:16" ht="15" customHeight="1" x14ac:dyDescent="0.25">
      <c r="B996" s="18" t="s">
        <v>953</v>
      </c>
      <c r="C996" s="17" t="s">
        <v>993</v>
      </c>
      <c r="D996" s="28" t="s">
        <v>404</v>
      </c>
      <c r="E996" s="12"/>
      <c r="F996" s="12" t="s">
        <v>992</v>
      </c>
      <c r="G996" s="16">
        <v>118</v>
      </c>
      <c r="H996" s="12" t="s">
        <v>412</v>
      </c>
      <c r="I996" s="12" t="s">
        <v>405</v>
      </c>
      <c r="J996" s="12" t="s">
        <v>404</v>
      </c>
      <c r="K996" s="12" t="s">
        <v>949</v>
      </c>
      <c r="L996" s="12" t="s">
        <v>991</v>
      </c>
      <c r="M996" s="15">
        <v>407.5</v>
      </c>
      <c r="N996" s="14">
        <f t="shared" si="32"/>
        <v>207.82</v>
      </c>
      <c r="O996" s="13">
        <v>74.229825599999998</v>
      </c>
      <c r="P996" s="12"/>
    </row>
    <row r="997" spans="2:16" ht="15" customHeight="1" x14ac:dyDescent="0.25">
      <c r="B997" s="18" t="s">
        <v>359</v>
      </c>
      <c r="C997" s="25" t="s">
        <v>1903</v>
      </c>
      <c r="D997" s="25" t="s">
        <v>404</v>
      </c>
      <c r="E997" s="19"/>
      <c r="F997" s="12" t="s">
        <v>1902</v>
      </c>
      <c r="G997" s="42">
        <v>93</v>
      </c>
      <c r="H997" s="19" t="s">
        <v>1648</v>
      </c>
      <c r="I997" s="19" t="s">
        <v>557</v>
      </c>
      <c r="J997" s="25" t="s">
        <v>404</v>
      </c>
      <c r="K997" s="19" t="s">
        <v>1821</v>
      </c>
      <c r="L997" s="19" t="s">
        <v>1901</v>
      </c>
      <c r="M997" s="15">
        <v>408.5</v>
      </c>
      <c r="N997" s="14">
        <f t="shared" si="32"/>
        <v>208.33</v>
      </c>
      <c r="O997" s="13">
        <v>23.4</v>
      </c>
      <c r="P997" s="13"/>
    </row>
    <row r="998" spans="2:16" ht="15" customHeight="1" x14ac:dyDescent="0.25">
      <c r="B998" s="18" t="s">
        <v>359</v>
      </c>
      <c r="C998" s="17" t="s">
        <v>2714</v>
      </c>
      <c r="D998" s="12" t="s">
        <v>409</v>
      </c>
      <c r="E998" s="12"/>
      <c r="F998" s="12" t="s">
        <v>706</v>
      </c>
      <c r="G998" s="16">
        <v>95</v>
      </c>
      <c r="H998" s="12" t="s">
        <v>1648</v>
      </c>
      <c r="I998" s="12" t="s">
        <v>557</v>
      </c>
      <c r="J998" s="12" t="s">
        <v>826</v>
      </c>
      <c r="K998" s="12" t="s">
        <v>2604</v>
      </c>
      <c r="L998" s="12" t="s">
        <v>2713</v>
      </c>
      <c r="M998" s="15">
        <v>409</v>
      </c>
      <c r="N998" s="14">
        <f t="shared" si="32"/>
        <v>208.59</v>
      </c>
      <c r="O998" s="13">
        <v>26.46</v>
      </c>
      <c r="P998" s="12"/>
    </row>
    <row r="999" spans="2:16" ht="15" customHeight="1" x14ac:dyDescent="0.25">
      <c r="B999" s="18" t="s">
        <v>359</v>
      </c>
      <c r="C999" s="17" t="s">
        <v>2614</v>
      </c>
      <c r="D999" s="12" t="s">
        <v>829</v>
      </c>
      <c r="E999" s="12"/>
      <c r="F999" s="12" t="s">
        <v>706</v>
      </c>
      <c r="G999" s="16">
        <v>95</v>
      </c>
      <c r="H999" s="12" t="s">
        <v>1648</v>
      </c>
      <c r="I999" s="12" t="s">
        <v>557</v>
      </c>
      <c r="J999" s="12" t="s">
        <v>826</v>
      </c>
      <c r="K999" s="12" t="s">
        <v>2604</v>
      </c>
      <c r="L999" s="12" t="s">
        <v>2613</v>
      </c>
      <c r="M999" s="15">
        <v>409</v>
      </c>
      <c r="N999" s="14">
        <f t="shared" si="32"/>
        <v>208.59</v>
      </c>
      <c r="O999" s="13">
        <v>26.4</v>
      </c>
      <c r="P999" s="12"/>
    </row>
    <row r="1000" spans="2:16" ht="15" customHeight="1" x14ac:dyDescent="0.25">
      <c r="B1000" s="18" t="s">
        <v>359</v>
      </c>
      <c r="C1000" s="24" t="s">
        <v>764</v>
      </c>
      <c r="D1000" s="19" t="s">
        <v>763</v>
      </c>
      <c r="E1000" s="19"/>
      <c r="F1000" s="12" t="s">
        <v>762</v>
      </c>
      <c r="G1000" s="19">
        <v>100</v>
      </c>
      <c r="H1000" s="19" t="s">
        <v>537</v>
      </c>
      <c r="I1000" s="19" t="s">
        <v>557</v>
      </c>
      <c r="J1000" s="19" t="s">
        <v>755</v>
      </c>
      <c r="K1000" s="19" t="s">
        <v>754</v>
      </c>
      <c r="L1000" s="19" t="s">
        <v>761</v>
      </c>
      <c r="M1000" s="15">
        <v>409</v>
      </c>
      <c r="N1000" s="14">
        <f t="shared" si="32"/>
        <v>208.59</v>
      </c>
      <c r="O1000" s="23">
        <v>26.74</v>
      </c>
      <c r="P1000" s="19"/>
    </row>
    <row r="1001" spans="2:16" ht="15" customHeight="1" x14ac:dyDescent="0.25">
      <c r="B1001" s="18" t="s">
        <v>359</v>
      </c>
      <c r="C1001" s="25" t="s">
        <v>1861</v>
      </c>
      <c r="D1001" s="25" t="s">
        <v>404</v>
      </c>
      <c r="E1001" s="19"/>
      <c r="F1001" s="12" t="s">
        <v>1860</v>
      </c>
      <c r="G1001" s="42">
        <v>110</v>
      </c>
      <c r="H1001" s="19" t="s">
        <v>756</v>
      </c>
      <c r="I1001" s="19" t="s">
        <v>557</v>
      </c>
      <c r="J1001" s="25" t="s">
        <v>404</v>
      </c>
      <c r="K1001" s="19" t="s">
        <v>1821</v>
      </c>
      <c r="L1001" s="19" t="s">
        <v>1859</v>
      </c>
      <c r="M1001" s="15">
        <v>410.5</v>
      </c>
      <c r="N1001" s="14">
        <f t="shared" si="32"/>
        <v>209.35</v>
      </c>
      <c r="O1001" s="13">
        <v>33.5</v>
      </c>
      <c r="P1001" s="13"/>
    </row>
    <row r="1002" spans="2:16" ht="15" customHeight="1" x14ac:dyDescent="0.25">
      <c r="B1002" s="18" t="s">
        <v>953</v>
      </c>
      <c r="C1002" s="17" t="s">
        <v>997</v>
      </c>
      <c r="D1002" s="28" t="s">
        <v>404</v>
      </c>
      <c r="E1002" s="12"/>
      <c r="F1002" s="12" t="s">
        <v>635</v>
      </c>
      <c r="G1002" s="16" t="s">
        <v>634</v>
      </c>
      <c r="H1002" s="12" t="s">
        <v>412</v>
      </c>
      <c r="I1002" s="12" t="s">
        <v>405</v>
      </c>
      <c r="J1002" s="12" t="s">
        <v>404</v>
      </c>
      <c r="K1002" s="12" t="s">
        <v>949</v>
      </c>
      <c r="L1002" s="12" t="s">
        <v>996</v>
      </c>
      <c r="M1002" s="15">
        <v>410.5</v>
      </c>
      <c r="N1002" s="14">
        <f t="shared" si="32"/>
        <v>209.35</v>
      </c>
      <c r="O1002" s="13">
        <v>54.962711999999996</v>
      </c>
      <c r="P1002" s="12"/>
    </row>
    <row r="1003" spans="2:16" ht="15" customHeight="1" x14ac:dyDescent="0.25">
      <c r="B1003" s="18" t="s">
        <v>359</v>
      </c>
      <c r="C1003" s="17" t="s">
        <v>643</v>
      </c>
      <c r="D1003" s="12" t="s">
        <v>404</v>
      </c>
      <c r="E1003" s="12"/>
      <c r="F1003" s="12" t="s">
        <v>642</v>
      </c>
      <c r="G1003" s="16" t="s">
        <v>627</v>
      </c>
      <c r="H1003" s="12" t="s">
        <v>569</v>
      </c>
      <c r="I1003" s="12" t="s">
        <v>405</v>
      </c>
      <c r="J1003" s="12" t="s">
        <v>404</v>
      </c>
      <c r="K1003" s="12" t="s">
        <v>556</v>
      </c>
      <c r="L1003" s="12" t="s">
        <v>641</v>
      </c>
      <c r="M1003" s="15">
        <v>410.5</v>
      </c>
      <c r="N1003" s="14">
        <f t="shared" si="32"/>
        <v>209.35</v>
      </c>
      <c r="O1003" s="13">
        <v>62.180999999999997</v>
      </c>
      <c r="P1003" s="12"/>
    </row>
    <row r="1004" spans="2:16" ht="15" customHeight="1" x14ac:dyDescent="0.25">
      <c r="B1004" s="18" t="s">
        <v>359</v>
      </c>
      <c r="C1004" s="17" t="s">
        <v>1894</v>
      </c>
      <c r="D1004" s="12" t="s">
        <v>404</v>
      </c>
      <c r="E1004" s="12"/>
      <c r="F1004" s="12" t="s">
        <v>805</v>
      </c>
      <c r="G1004" s="16">
        <v>101</v>
      </c>
      <c r="H1004" s="12" t="s">
        <v>1648</v>
      </c>
      <c r="I1004" s="12" t="s">
        <v>466</v>
      </c>
      <c r="J1004" s="12" t="s">
        <v>404</v>
      </c>
      <c r="K1004" s="12" t="s">
        <v>1821</v>
      </c>
      <c r="L1004" s="12" t="s">
        <v>1893</v>
      </c>
      <c r="M1004" s="15">
        <v>411</v>
      </c>
      <c r="N1004" s="14">
        <f t="shared" si="32"/>
        <v>209.61</v>
      </c>
      <c r="O1004" s="13">
        <v>28.7</v>
      </c>
      <c r="P1004" s="12"/>
    </row>
    <row r="1005" spans="2:16" ht="15" customHeight="1" x14ac:dyDescent="0.25">
      <c r="B1005" s="18" t="s">
        <v>359</v>
      </c>
      <c r="C1005" s="17" t="s">
        <v>924</v>
      </c>
      <c r="D1005" s="12" t="s">
        <v>923</v>
      </c>
      <c r="E1005" s="12"/>
      <c r="F1005" s="12" t="s">
        <v>674</v>
      </c>
      <c r="G1005" s="16">
        <v>98</v>
      </c>
      <c r="H1005" s="12" t="s">
        <v>451</v>
      </c>
      <c r="I1005" s="12" t="s">
        <v>557</v>
      </c>
      <c r="J1005" s="12" t="s">
        <v>404</v>
      </c>
      <c r="K1005" s="12" t="s">
        <v>918</v>
      </c>
      <c r="L1005" s="12" t="s">
        <v>922</v>
      </c>
      <c r="M1005" s="15">
        <v>411</v>
      </c>
      <c r="N1005" s="14">
        <f t="shared" si="32"/>
        <v>209.61</v>
      </c>
      <c r="O1005" s="13">
        <v>23.217325737600003</v>
      </c>
      <c r="P1005" s="12"/>
    </row>
    <row r="1006" spans="2:16" ht="15" customHeight="1" x14ac:dyDescent="0.25">
      <c r="B1006" s="22" t="s">
        <v>359</v>
      </c>
      <c r="C1006" s="21" t="s">
        <v>2263</v>
      </c>
      <c r="D1006" s="19" t="s">
        <v>770</v>
      </c>
      <c r="E1006" s="19"/>
      <c r="F1006" s="19" t="s">
        <v>1874</v>
      </c>
      <c r="G1006" s="19">
        <v>105</v>
      </c>
      <c r="H1006" s="19" t="s">
        <v>437</v>
      </c>
      <c r="I1006" s="19" t="s">
        <v>466</v>
      </c>
      <c r="J1006" s="19" t="s">
        <v>404</v>
      </c>
      <c r="K1006" s="19" t="s">
        <v>2258</v>
      </c>
      <c r="L1006" s="19" t="s">
        <v>2262</v>
      </c>
      <c r="M1006" s="15">
        <v>411.5</v>
      </c>
      <c r="N1006" s="14">
        <f t="shared" si="32"/>
        <v>209.86</v>
      </c>
      <c r="O1006" s="13">
        <v>32.299999999999997</v>
      </c>
      <c r="P1006" s="19"/>
    </row>
    <row r="1007" spans="2:16" ht="15" customHeight="1" x14ac:dyDescent="0.25">
      <c r="B1007" s="18" t="s">
        <v>359</v>
      </c>
      <c r="C1007" s="17" t="s">
        <v>2941</v>
      </c>
      <c r="D1007" s="12" t="s">
        <v>409</v>
      </c>
      <c r="E1007" s="12"/>
      <c r="F1007" s="12" t="s">
        <v>762</v>
      </c>
      <c r="G1007" s="16">
        <v>100</v>
      </c>
      <c r="H1007" s="12" t="s">
        <v>1648</v>
      </c>
      <c r="I1007" s="12" t="s">
        <v>557</v>
      </c>
      <c r="J1007" s="12" t="s">
        <v>404</v>
      </c>
      <c r="K1007" s="12" t="s">
        <v>2902</v>
      </c>
      <c r="L1007" s="12" t="s">
        <v>2940</v>
      </c>
      <c r="M1007" s="15">
        <v>412</v>
      </c>
      <c r="N1007" s="14">
        <f t="shared" si="32"/>
        <v>210.12</v>
      </c>
      <c r="O1007" s="13">
        <v>25.860756899519998</v>
      </c>
      <c r="P1007" s="12"/>
    </row>
    <row r="1008" spans="2:16" ht="15" customHeight="1" x14ac:dyDescent="0.25">
      <c r="B1008" s="18" t="s">
        <v>359</v>
      </c>
      <c r="C1008" s="17" t="s">
        <v>2562</v>
      </c>
      <c r="D1008" s="12" t="s">
        <v>777</v>
      </c>
      <c r="E1008" s="12"/>
      <c r="F1008" s="12" t="s">
        <v>762</v>
      </c>
      <c r="G1008" s="16">
        <v>100</v>
      </c>
      <c r="H1008" s="12" t="s">
        <v>1648</v>
      </c>
      <c r="I1008" s="12" t="s">
        <v>557</v>
      </c>
      <c r="J1008" s="12" t="s">
        <v>404</v>
      </c>
      <c r="K1008" s="12" t="s">
        <v>2471</v>
      </c>
      <c r="L1008" s="12" t="s">
        <v>2561</v>
      </c>
      <c r="M1008" s="15">
        <v>412</v>
      </c>
      <c r="N1008" s="14">
        <f t="shared" si="32"/>
        <v>210.12</v>
      </c>
      <c r="O1008" s="13">
        <v>26.37</v>
      </c>
      <c r="P1008" s="12"/>
    </row>
    <row r="1009" spans="2:16" ht="15" customHeight="1" x14ac:dyDescent="0.25">
      <c r="B1009" s="18" t="s">
        <v>359</v>
      </c>
      <c r="C1009" s="17" t="s">
        <v>899</v>
      </c>
      <c r="D1009" s="12" t="s">
        <v>898</v>
      </c>
      <c r="E1009" s="12"/>
      <c r="F1009" s="12" t="s">
        <v>706</v>
      </c>
      <c r="G1009" s="16">
        <v>91</v>
      </c>
      <c r="H1009" s="12" t="s">
        <v>537</v>
      </c>
      <c r="I1009" s="12" t="s">
        <v>466</v>
      </c>
      <c r="J1009" s="12" t="s">
        <v>826</v>
      </c>
      <c r="K1009" s="12" t="s">
        <v>897</v>
      </c>
      <c r="L1009" s="12" t="s">
        <v>896</v>
      </c>
      <c r="M1009" s="15">
        <v>412</v>
      </c>
      <c r="N1009" s="14">
        <f t="shared" si="32"/>
        <v>210.12</v>
      </c>
      <c r="O1009" s="13">
        <v>22.51</v>
      </c>
      <c r="P1009" s="12"/>
    </row>
    <row r="1010" spans="2:16" ht="15" customHeight="1" x14ac:dyDescent="0.25">
      <c r="B1010" s="18" t="s">
        <v>359</v>
      </c>
      <c r="C1010" s="17" t="s">
        <v>3507</v>
      </c>
      <c r="D1010" s="12" t="s">
        <v>777</v>
      </c>
      <c r="E1010" s="12"/>
      <c r="F1010" s="12" t="s">
        <v>3506</v>
      </c>
      <c r="G1010" s="16">
        <v>110</v>
      </c>
      <c r="H1010" s="12" t="s">
        <v>451</v>
      </c>
      <c r="I1010" s="12" t="s">
        <v>557</v>
      </c>
      <c r="J1010" s="12" t="s">
        <v>404</v>
      </c>
      <c r="K1010" s="12" t="s">
        <v>3479</v>
      </c>
      <c r="L1010" s="12" t="s">
        <v>3505</v>
      </c>
      <c r="M1010" s="15">
        <v>413</v>
      </c>
      <c r="N1010" s="14">
        <f t="shared" si="32"/>
        <v>210.63</v>
      </c>
      <c r="O1010" s="13">
        <v>37.479999999999997</v>
      </c>
      <c r="P1010" s="12"/>
    </row>
    <row r="1011" spans="2:16" ht="15" customHeight="1" x14ac:dyDescent="0.25">
      <c r="B1011" s="18" t="s">
        <v>359</v>
      </c>
      <c r="C1011" s="25" t="s">
        <v>1931</v>
      </c>
      <c r="D1011" s="25" t="s">
        <v>404</v>
      </c>
      <c r="E1011" s="19"/>
      <c r="F1011" s="12" t="s">
        <v>1499</v>
      </c>
      <c r="G1011" s="42">
        <v>99</v>
      </c>
      <c r="H1011" s="19" t="s">
        <v>1648</v>
      </c>
      <c r="I1011" s="19" t="s">
        <v>466</v>
      </c>
      <c r="J1011" s="25" t="s">
        <v>404</v>
      </c>
      <c r="K1011" s="19" t="s">
        <v>1821</v>
      </c>
      <c r="L1011" s="19" t="s">
        <v>1930</v>
      </c>
      <c r="M1011" s="15">
        <v>415.5</v>
      </c>
      <c r="N1011" s="14">
        <f t="shared" si="32"/>
        <v>211.9</v>
      </c>
      <c r="O1011" s="13">
        <v>26.5</v>
      </c>
      <c r="P1011" s="13"/>
    </row>
    <row r="1012" spans="2:16" ht="15" customHeight="1" x14ac:dyDescent="0.25">
      <c r="B1012" s="18" t="s">
        <v>359</v>
      </c>
      <c r="C1012" s="17" t="s">
        <v>2025</v>
      </c>
      <c r="D1012" s="12" t="s">
        <v>905</v>
      </c>
      <c r="E1012" s="12"/>
      <c r="F1012" s="12" t="s">
        <v>2024</v>
      </c>
      <c r="G1012" s="16">
        <v>96</v>
      </c>
      <c r="H1012" s="12" t="s">
        <v>1648</v>
      </c>
      <c r="I1012" s="12" t="s">
        <v>557</v>
      </c>
      <c r="J1012" s="12" t="s">
        <v>404</v>
      </c>
      <c r="K1012" s="12" t="s">
        <v>2023</v>
      </c>
      <c r="L1012" s="12" t="s">
        <v>2022</v>
      </c>
      <c r="M1012" s="15">
        <v>416</v>
      </c>
      <c r="N1012" s="14">
        <f t="shared" si="32"/>
        <v>212.16</v>
      </c>
      <c r="O1012" s="13">
        <v>25.49</v>
      </c>
      <c r="P1012" s="12"/>
    </row>
    <row r="1013" spans="2:16" ht="15" customHeight="1" x14ac:dyDescent="0.25">
      <c r="B1013" s="18" t="s">
        <v>359</v>
      </c>
      <c r="C1013" s="17" t="s">
        <v>3022</v>
      </c>
      <c r="D1013" s="12" t="s">
        <v>757</v>
      </c>
      <c r="E1013" s="12"/>
      <c r="F1013" s="12" t="s">
        <v>808</v>
      </c>
      <c r="G1013" s="16">
        <v>98</v>
      </c>
      <c r="H1013" s="12" t="s">
        <v>537</v>
      </c>
      <c r="I1013" s="12" t="s">
        <v>466</v>
      </c>
      <c r="J1013" s="12" t="s">
        <v>404</v>
      </c>
      <c r="K1013" s="12" t="s">
        <v>2946</v>
      </c>
      <c r="L1013" s="12" t="s">
        <v>3021</v>
      </c>
      <c r="M1013" s="15">
        <v>416.5</v>
      </c>
      <c r="N1013" s="14">
        <f t="shared" si="32"/>
        <v>212.41</v>
      </c>
      <c r="O1013" s="13">
        <v>26.550715713599999</v>
      </c>
      <c r="P1013" s="12"/>
    </row>
    <row r="1014" spans="2:16" ht="15" customHeight="1" x14ac:dyDescent="0.25">
      <c r="B1014" s="18" t="s">
        <v>359</v>
      </c>
      <c r="C1014" s="17" t="s">
        <v>1680</v>
      </c>
      <c r="D1014" s="12" t="s">
        <v>404</v>
      </c>
      <c r="E1014" s="12"/>
      <c r="F1014" s="12" t="s">
        <v>1679</v>
      </c>
      <c r="G1014" s="16">
        <v>101</v>
      </c>
      <c r="H1014" s="12" t="s">
        <v>1648</v>
      </c>
      <c r="I1014" s="12" t="s">
        <v>557</v>
      </c>
      <c r="J1014" s="12" t="s">
        <v>404</v>
      </c>
      <c r="K1014" s="12" t="s">
        <v>1647</v>
      </c>
      <c r="L1014" s="12" t="s">
        <v>1678</v>
      </c>
      <c r="M1014" s="15">
        <v>417.5</v>
      </c>
      <c r="N1014" s="14">
        <f t="shared" si="32"/>
        <v>212.92</v>
      </c>
      <c r="O1014" s="13">
        <v>23.7780144</v>
      </c>
      <c r="P1014" s="30"/>
    </row>
    <row r="1015" spans="2:16" ht="15" customHeight="1" x14ac:dyDescent="0.25">
      <c r="B1015" s="18" t="s">
        <v>953</v>
      </c>
      <c r="C1015" s="17" t="s">
        <v>1028</v>
      </c>
      <c r="D1015" s="28" t="s">
        <v>404</v>
      </c>
      <c r="E1015" s="12" t="s">
        <v>951</v>
      </c>
      <c r="F1015" s="12" t="s">
        <v>1025</v>
      </c>
      <c r="G1015" s="16" t="s">
        <v>627</v>
      </c>
      <c r="H1015" s="12" t="s">
        <v>412</v>
      </c>
      <c r="I1015" s="12" t="s">
        <v>405</v>
      </c>
      <c r="J1015" s="12" t="s">
        <v>404</v>
      </c>
      <c r="K1015" s="12" t="s">
        <v>949</v>
      </c>
      <c r="L1015" s="12" t="s">
        <v>1027</v>
      </c>
      <c r="M1015" s="15">
        <v>417.5</v>
      </c>
      <c r="N1015" s="14">
        <f t="shared" si="32"/>
        <v>212.92</v>
      </c>
      <c r="O1015" s="13">
        <v>70.56</v>
      </c>
      <c r="P1015" s="12"/>
    </row>
    <row r="1016" spans="2:16" ht="15" customHeight="1" x14ac:dyDescent="0.25">
      <c r="B1016" s="18" t="s">
        <v>953</v>
      </c>
      <c r="C1016" s="17" t="s">
        <v>1401</v>
      </c>
      <c r="D1016" s="12" t="s">
        <v>404</v>
      </c>
      <c r="E1016" s="12" t="s">
        <v>580</v>
      </c>
      <c r="F1016" s="12" t="s">
        <v>642</v>
      </c>
      <c r="G1016" s="16" t="s">
        <v>627</v>
      </c>
      <c r="H1016" s="12" t="s">
        <v>422</v>
      </c>
      <c r="I1016" s="12" t="s">
        <v>427</v>
      </c>
      <c r="J1016" s="12" t="s">
        <v>404</v>
      </c>
      <c r="K1016" s="12" t="s">
        <v>1308</v>
      </c>
      <c r="L1016" s="12" t="s">
        <v>1400</v>
      </c>
      <c r="M1016" s="15">
        <v>418</v>
      </c>
      <c r="N1016" s="14">
        <f t="shared" si="32"/>
        <v>213.18</v>
      </c>
      <c r="O1016" s="13">
        <v>56.878680000000003</v>
      </c>
      <c r="P1016" s="12"/>
    </row>
    <row r="1017" spans="2:16" ht="15" customHeight="1" x14ac:dyDescent="0.25">
      <c r="B1017" s="18" t="s">
        <v>359</v>
      </c>
      <c r="C1017" s="25" t="s">
        <v>1926</v>
      </c>
      <c r="D1017" s="25" t="s">
        <v>404</v>
      </c>
      <c r="E1017" s="19"/>
      <c r="F1017" s="12" t="s">
        <v>1734</v>
      </c>
      <c r="G1017" s="42">
        <v>99</v>
      </c>
      <c r="H1017" s="19" t="s">
        <v>1648</v>
      </c>
      <c r="I1017" s="19" t="s">
        <v>466</v>
      </c>
      <c r="J1017" s="25" t="s">
        <v>404</v>
      </c>
      <c r="K1017" s="19" t="s">
        <v>1821</v>
      </c>
      <c r="L1017" s="19" t="s">
        <v>1925</v>
      </c>
      <c r="M1017" s="15">
        <v>419</v>
      </c>
      <c r="N1017" s="14">
        <f t="shared" si="32"/>
        <v>213.69</v>
      </c>
      <c r="O1017" s="13">
        <v>26.6</v>
      </c>
      <c r="P1017" s="13"/>
    </row>
    <row r="1018" spans="2:16" ht="15" customHeight="1" x14ac:dyDescent="0.25">
      <c r="B1018" s="18" t="s">
        <v>359</v>
      </c>
      <c r="C1018" s="17" t="s">
        <v>2913</v>
      </c>
      <c r="D1018" s="12" t="s">
        <v>829</v>
      </c>
      <c r="E1018" s="12"/>
      <c r="F1018" s="12" t="s">
        <v>1722</v>
      </c>
      <c r="G1018" s="16">
        <v>93</v>
      </c>
      <c r="H1018" s="12" t="s">
        <v>1648</v>
      </c>
      <c r="I1018" s="12" t="s">
        <v>557</v>
      </c>
      <c r="J1018" s="12" t="s">
        <v>404</v>
      </c>
      <c r="K1018" s="12" t="s">
        <v>2902</v>
      </c>
      <c r="L1018" s="12" t="s">
        <v>2912</v>
      </c>
      <c r="M1018" s="15">
        <v>419.5</v>
      </c>
      <c r="N1018" s="14">
        <f t="shared" si="32"/>
        <v>213.94</v>
      </c>
      <c r="O1018" s="13">
        <v>21.236339694720005</v>
      </c>
      <c r="P1018" s="12"/>
    </row>
    <row r="1019" spans="2:16" ht="15" customHeight="1" x14ac:dyDescent="0.25">
      <c r="B1019" s="18" t="s">
        <v>359</v>
      </c>
      <c r="C1019" s="17" t="s">
        <v>2872</v>
      </c>
      <c r="D1019" s="12" t="s">
        <v>829</v>
      </c>
      <c r="E1019" s="12"/>
      <c r="F1019" s="12" t="s">
        <v>1722</v>
      </c>
      <c r="G1019" s="16">
        <v>93</v>
      </c>
      <c r="H1019" s="12" t="s">
        <v>2459</v>
      </c>
      <c r="I1019" s="12" t="s">
        <v>557</v>
      </c>
      <c r="J1019" s="12" t="s">
        <v>404</v>
      </c>
      <c r="K1019" s="12" t="s">
        <v>2837</v>
      </c>
      <c r="L1019" s="12" t="s">
        <v>2871</v>
      </c>
      <c r="M1019" s="15">
        <v>419.5</v>
      </c>
      <c r="N1019" s="14">
        <f t="shared" si="32"/>
        <v>213.94</v>
      </c>
      <c r="O1019" s="13">
        <v>22.62</v>
      </c>
      <c r="P1019" s="12"/>
    </row>
    <row r="1020" spans="2:16" ht="15" customHeight="1" x14ac:dyDescent="0.25">
      <c r="B1020" s="18" t="s">
        <v>359</v>
      </c>
      <c r="C1020" s="17" t="s">
        <v>2466</v>
      </c>
      <c r="D1020" s="12" t="s">
        <v>777</v>
      </c>
      <c r="E1020" s="12"/>
      <c r="F1020" s="12" t="s">
        <v>1722</v>
      </c>
      <c r="G1020" s="16">
        <v>93</v>
      </c>
      <c r="H1020" s="12" t="s">
        <v>2459</v>
      </c>
      <c r="I1020" s="12" t="s">
        <v>557</v>
      </c>
      <c r="J1020" s="12" t="s">
        <v>404</v>
      </c>
      <c r="K1020" s="12" t="s">
        <v>2441</v>
      </c>
      <c r="L1020" s="12" t="s">
        <v>2465</v>
      </c>
      <c r="M1020" s="15">
        <v>419.5</v>
      </c>
      <c r="N1020" s="14">
        <f t="shared" si="32"/>
        <v>213.94</v>
      </c>
      <c r="O1020" s="13">
        <v>24.3</v>
      </c>
      <c r="P1020" s="12"/>
    </row>
    <row r="1021" spans="2:16" ht="15" customHeight="1" x14ac:dyDescent="0.25">
      <c r="B1021" s="18" t="s">
        <v>359</v>
      </c>
      <c r="C1021" s="28" t="s">
        <v>2477</v>
      </c>
      <c r="D1021" s="12" t="s">
        <v>2267</v>
      </c>
      <c r="E1021" s="12"/>
      <c r="F1021" s="19" t="s">
        <v>1722</v>
      </c>
      <c r="G1021" s="16">
        <v>93</v>
      </c>
      <c r="H1021" s="12" t="s">
        <v>1648</v>
      </c>
      <c r="I1021" s="12" t="s">
        <v>557</v>
      </c>
      <c r="J1021" s="12" t="s">
        <v>404</v>
      </c>
      <c r="K1021" s="12" t="s">
        <v>2471</v>
      </c>
      <c r="L1021" s="12" t="s">
        <v>2476</v>
      </c>
      <c r="M1021" s="15">
        <v>420.5</v>
      </c>
      <c r="N1021" s="14">
        <f t="shared" si="32"/>
        <v>214.45</v>
      </c>
      <c r="O1021" s="13">
        <v>23.89</v>
      </c>
      <c r="P1021" s="12"/>
    </row>
    <row r="1022" spans="2:16" ht="15" customHeight="1" x14ac:dyDescent="0.25">
      <c r="B1022" s="22" t="s">
        <v>359</v>
      </c>
      <c r="C1022" s="21" t="s">
        <v>2454</v>
      </c>
      <c r="D1022" s="19" t="s">
        <v>777</v>
      </c>
      <c r="E1022" s="19"/>
      <c r="F1022" s="19" t="s">
        <v>1722</v>
      </c>
      <c r="G1022" s="19">
        <v>93</v>
      </c>
      <c r="H1022" s="19" t="s">
        <v>1648</v>
      </c>
      <c r="I1022" s="19" t="s">
        <v>557</v>
      </c>
      <c r="J1022" s="19" t="s">
        <v>404</v>
      </c>
      <c r="K1022" s="19" t="s">
        <v>2441</v>
      </c>
      <c r="L1022" s="19" t="s">
        <v>2453</v>
      </c>
      <c r="M1022" s="20">
        <v>420.5</v>
      </c>
      <c r="N1022" s="14">
        <f t="shared" ref="N1022:N1085" si="33">M1022-ROUND(M1022*$N$7,2)</f>
        <v>214.45</v>
      </c>
      <c r="O1022" s="13">
        <v>21.18</v>
      </c>
      <c r="P1022" s="19"/>
    </row>
    <row r="1023" spans="2:16" ht="15" customHeight="1" x14ac:dyDescent="0.25">
      <c r="B1023" s="18" t="s">
        <v>953</v>
      </c>
      <c r="C1023" s="17" t="s">
        <v>1315</v>
      </c>
      <c r="D1023" s="28" t="s">
        <v>404</v>
      </c>
      <c r="E1023" s="12"/>
      <c r="F1023" s="12" t="s">
        <v>1314</v>
      </c>
      <c r="G1023" s="16">
        <v>120</v>
      </c>
      <c r="H1023" s="12" t="s">
        <v>437</v>
      </c>
      <c r="I1023" s="12" t="s">
        <v>557</v>
      </c>
      <c r="J1023" s="12" t="s">
        <v>404</v>
      </c>
      <c r="K1023" s="12" t="s">
        <v>1308</v>
      </c>
      <c r="L1023" s="12" t="s">
        <v>1313</v>
      </c>
      <c r="M1023" s="15">
        <v>421.5</v>
      </c>
      <c r="N1023" s="14">
        <f t="shared" si="33"/>
        <v>214.96</v>
      </c>
      <c r="O1023" s="13">
        <v>49.939472935680001</v>
      </c>
      <c r="P1023" s="12"/>
    </row>
    <row r="1024" spans="2:16" ht="15" customHeight="1" x14ac:dyDescent="0.25">
      <c r="B1024" s="18" t="s">
        <v>359</v>
      </c>
      <c r="C1024" s="17" t="s">
        <v>2995</v>
      </c>
      <c r="D1024" s="12" t="s">
        <v>829</v>
      </c>
      <c r="E1024" s="12"/>
      <c r="F1024" s="12" t="s">
        <v>511</v>
      </c>
      <c r="G1024" s="16">
        <v>99</v>
      </c>
      <c r="H1024" s="12" t="s">
        <v>537</v>
      </c>
      <c r="I1024" s="12" t="s">
        <v>557</v>
      </c>
      <c r="J1024" s="12" t="s">
        <v>826</v>
      </c>
      <c r="K1024" s="12" t="s">
        <v>2946</v>
      </c>
      <c r="L1024" s="12" t="s">
        <v>2994</v>
      </c>
      <c r="M1024" s="15">
        <v>422.5</v>
      </c>
      <c r="N1024" s="14">
        <f t="shared" si="33"/>
        <v>215.47</v>
      </c>
      <c r="O1024" s="13">
        <v>29.44</v>
      </c>
      <c r="P1024" s="12"/>
    </row>
    <row r="1025" spans="2:16" ht="15" customHeight="1" x14ac:dyDescent="0.25">
      <c r="B1025" s="18" t="s">
        <v>359</v>
      </c>
      <c r="C1025" s="17" t="s">
        <v>2326</v>
      </c>
      <c r="D1025" s="12" t="s">
        <v>409</v>
      </c>
      <c r="E1025" s="12"/>
      <c r="F1025" s="12" t="s">
        <v>877</v>
      </c>
      <c r="G1025" s="16">
        <v>107</v>
      </c>
      <c r="H1025" s="12" t="s">
        <v>451</v>
      </c>
      <c r="I1025" s="12" t="s">
        <v>557</v>
      </c>
      <c r="J1025" s="12" t="s">
        <v>826</v>
      </c>
      <c r="K1025" s="12" t="s">
        <v>2258</v>
      </c>
      <c r="L1025" s="12" t="s">
        <v>2325</v>
      </c>
      <c r="M1025" s="15">
        <v>422.5</v>
      </c>
      <c r="N1025" s="14">
        <f t="shared" si="33"/>
        <v>215.47</v>
      </c>
      <c r="O1025" s="13">
        <v>36.799999999999997</v>
      </c>
      <c r="P1025" s="12"/>
    </row>
    <row r="1026" spans="2:16" ht="15" customHeight="1" x14ac:dyDescent="0.25">
      <c r="B1026" s="18" t="s">
        <v>359</v>
      </c>
      <c r="C1026" s="17" t="s">
        <v>567</v>
      </c>
      <c r="D1026" s="12" t="s">
        <v>404</v>
      </c>
      <c r="E1026" s="12"/>
      <c r="F1026" s="12" t="s">
        <v>566</v>
      </c>
      <c r="G1026" s="16">
        <v>114</v>
      </c>
      <c r="H1026" s="12" t="s">
        <v>451</v>
      </c>
      <c r="I1026" s="12" t="s">
        <v>557</v>
      </c>
      <c r="J1026" s="12" t="s">
        <v>404</v>
      </c>
      <c r="K1026" s="12" t="s">
        <v>556</v>
      </c>
      <c r="L1026" s="12" t="s">
        <v>565</v>
      </c>
      <c r="M1026" s="15">
        <v>422.5</v>
      </c>
      <c r="N1026" s="14">
        <f t="shared" si="33"/>
        <v>215.47</v>
      </c>
      <c r="O1026" s="13">
        <v>38.587499999999999</v>
      </c>
      <c r="P1026" s="12"/>
    </row>
    <row r="1027" spans="2:16" ht="15" customHeight="1" x14ac:dyDescent="0.25">
      <c r="B1027" s="18" t="s">
        <v>359</v>
      </c>
      <c r="C1027" s="25" t="s">
        <v>1889</v>
      </c>
      <c r="D1027" s="25" t="s">
        <v>404</v>
      </c>
      <c r="E1027" s="19"/>
      <c r="F1027" s="12" t="s">
        <v>1702</v>
      </c>
      <c r="G1027" s="42">
        <v>98</v>
      </c>
      <c r="H1027" s="19" t="s">
        <v>1648</v>
      </c>
      <c r="I1027" s="19" t="s">
        <v>557</v>
      </c>
      <c r="J1027" s="25" t="s">
        <v>404</v>
      </c>
      <c r="K1027" s="19" t="s">
        <v>1821</v>
      </c>
      <c r="L1027" s="19" t="s">
        <v>1888</v>
      </c>
      <c r="M1027" s="15">
        <v>423</v>
      </c>
      <c r="N1027" s="14">
        <f t="shared" si="33"/>
        <v>215.73</v>
      </c>
      <c r="O1027" s="13">
        <v>26</v>
      </c>
      <c r="P1027" s="13"/>
    </row>
    <row r="1028" spans="2:16" ht="15" customHeight="1" x14ac:dyDescent="0.25">
      <c r="B1028" s="18" t="s">
        <v>359</v>
      </c>
      <c r="C1028" s="17" t="s">
        <v>2870</v>
      </c>
      <c r="D1028" s="12" t="s">
        <v>409</v>
      </c>
      <c r="E1028" s="12"/>
      <c r="F1028" s="12" t="s">
        <v>1745</v>
      </c>
      <c r="G1028" s="16">
        <v>95</v>
      </c>
      <c r="H1028" s="12" t="s">
        <v>1648</v>
      </c>
      <c r="I1028" s="12" t="s">
        <v>466</v>
      </c>
      <c r="J1028" s="12" t="s">
        <v>404</v>
      </c>
      <c r="K1028" s="12" t="s">
        <v>2837</v>
      </c>
      <c r="L1028" s="12" t="s">
        <v>2869</v>
      </c>
      <c r="M1028" s="15">
        <v>423.5</v>
      </c>
      <c r="N1028" s="14">
        <f t="shared" si="33"/>
        <v>215.98</v>
      </c>
      <c r="O1028" s="13">
        <v>25.615250082239999</v>
      </c>
      <c r="P1028" s="12"/>
    </row>
    <row r="1029" spans="2:16" ht="15" customHeight="1" x14ac:dyDescent="0.25">
      <c r="B1029" s="18" t="s">
        <v>953</v>
      </c>
      <c r="C1029" s="17" t="s">
        <v>1004</v>
      </c>
      <c r="D1029" s="28" t="s">
        <v>404</v>
      </c>
      <c r="E1029" s="12" t="s">
        <v>951</v>
      </c>
      <c r="F1029" s="12" t="s">
        <v>631</v>
      </c>
      <c r="G1029" s="16" t="s">
        <v>619</v>
      </c>
      <c r="H1029" s="12" t="s">
        <v>412</v>
      </c>
      <c r="I1029" s="12" t="s">
        <v>405</v>
      </c>
      <c r="J1029" s="12" t="s">
        <v>404</v>
      </c>
      <c r="K1029" s="12" t="s">
        <v>949</v>
      </c>
      <c r="L1029" s="12" t="s">
        <v>1003</v>
      </c>
      <c r="M1029" s="15">
        <v>423.5</v>
      </c>
      <c r="N1029" s="14">
        <f t="shared" si="33"/>
        <v>215.98</v>
      </c>
      <c r="O1029" s="13">
        <v>65.345616000000007</v>
      </c>
      <c r="P1029" s="12">
        <v>1.32</v>
      </c>
    </row>
    <row r="1030" spans="2:16" ht="15" customHeight="1" x14ac:dyDescent="0.25">
      <c r="B1030" s="18" t="s">
        <v>359</v>
      </c>
      <c r="C1030" s="17" t="s">
        <v>3182</v>
      </c>
      <c r="D1030" s="12" t="s">
        <v>923</v>
      </c>
      <c r="E1030" s="12"/>
      <c r="F1030" s="12" t="s">
        <v>674</v>
      </c>
      <c r="G1030" s="16">
        <v>94</v>
      </c>
      <c r="H1030" s="12" t="s">
        <v>451</v>
      </c>
      <c r="I1030" s="12" t="s">
        <v>466</v>
      </c>
      <c r="J1030" s="12" t="s">
        <v>404</v>
      </c>
      <c r="K1030" s="12" t="s">
        <v>2946</v>
      </c>
      <c r="L1030" s="12" t="s">
        <v>3181</v>
      </c>
      <c r="M1030" s="15">
        <v>424</v>
      </c>
      <c r="N1030" s="14">
        <f t="shared" si="33"/>
        <v>216.24</v>
      </c>
      <c r="O1030" s="13">
        <v>23.369003800000002</v>
      </c>
      <c r="P1030" s="12"/>
    </row>
    <row r="1031" spans="2:16" ht="15" customHeight="1" x14ac:dyDescent="0.25">
      <c r="B1031" s="18" t="s">
        <v>953</v>
      </c>
      <c r="C1031" s="17" t="s">
        <v>1042</v>
      </c>
      <c r="D1031" s="28" t="s">
        <v>404</v>
      </c>
      <c r="E1031" s="12"/>
      <c r="F1031" s="12" t="s">
        <v>1041</v>
      </c>
      <c r="G1031" s="16" t="s">
        <v>1040</v>
      </c>
      <c r="H1031" s="12" t="s">
        <v>412</v>
      </c>
      <c r="I1031" s="12" t="s">
        <v>405</v>
      </c>
      <c r="J1031" s="12" t="s">
        <v>404</v>
      </c>
      <c r="K1031" s="12" t="s">
        <v>949</v>
      </c>
      <c r="L1031" s="12" t="s">
        <v>1039</v>
      </c>
      <c r="M1031" s="15">
        <v>424</v>
      </c>
      <c r="N1031" s="14">
        <f t="shared" si="33"/>
        <v>216.24</v>
      </c>
      <c r="O1031" s="13">
        <v>76.293000000000006</v>
      </c>
      <c r="P1031" s="30">
        <v>3.4</v>
      </c>
    </row>
    <row r="1032" spans="2:16" ht="15" customHeight="1" x14ac:dyDescent="0.25">
      <c r="B1032" s="18" t="s">
        <v>359</v>
      </c>
      <c r="C1032" s="17" t="s">
        <v>3112</v>
      </c>
      <c r="D1032" s="12" t="s">
        <v>409</v>
      </c>
      <c r="E1032" s="12"/>
      <c r="F1032" s="12" t="s">
        <v>1506</v>
      </c>
      <c r="G1032" s="16">
        <v>99</v>
      </c>
      <c r="H1032" s="12" t="s">
        <v>451</v>
      </c>
      <c r="I1032" s="12" t="s">
        <v>466</v>
      </c>
      <c r="J1032" s="12" t="s">
        <v>404</v>
      </c>
      <c r="K1032" s="12" t="s">
        <v>2946</v>
      </c>
      <c r="L1032" s="12" t="s">
        <v>3111</v>
      </c>
      <c r="M1032" s="15">
        <v>424.5</v>
      </c>
      <c r="N1032" s="14">
        <f t="shared" si="33"/>
        <v>216.49</v>
      </c>
      <c r="O1032" s="13">
        <v>24.336921481920001</v>
      </c>
      <c r="P1032" s="12"/>
    </row>
    <row r="1033" spans="2:16" ht="15" customHeight="1" x14ac:dyDescent="0.25">
      <c r="B1033" s="18" t="s">
        <v>359</v>
      </c>
      <c r="C1033" s="17" t="s">
        <v>3076</v>
      </c>
      <c r="D1033" s="12" t="s">
        <v>777</v>
      </c>
      <c r="E1033" s="12"/>
      <c r="F1033" s="12" t="s">
        <v>1506</v>
      </c>
      <c r="G1033" s="16">
        <v>99</v>
      </c>
      <c r="H1033" s="12" t="s">
        <v>451</v>
      </c>
      <c r="I1033" s="12" t="s">
        <v>466</v>
      </c>
      <c r="J1033" s="12" t="s">
        <v>404</v>
      </c>
      <c r="K1033" s="12" t="s">
        <v>2946</v>
      </c>
      <c r="L1033" s="12" t="s">
        <v>3075</v>
      </c>
      <c r="M1033" s="15">
        <v>424.5</v>
      </c>
      <c r="N1033" s="14">
        <f t="shared" si="33"/>
        <v>216.49</v>
      </c>
      <c r="O1033" s="13">
        <v>28.7</v>
      </c>
      <c r="P1033" s="12"/>
    </row>
    <row r="1034" spans="2:16" ht="15" customHeight="1" x14ac:dyDescent="0.25">
      <c r="B1034" s="18" t="s">
        <v>359</v>
      </c>
      <c r="C1034" s="17" t="s">
        <v>2893</v>
      </c>
      <c r="D1034" s="12" t="s">
        <v>409</v>
      </c>
      <c r="E1034" s="12"/>
      <c r="F1034" s="12" t="s">
        <v>1509</v>
      </c>
      <c r="G1034" s="16">
        <v>99</v>
      </c>
      <c r="H1034" s="12" t="s">
        <v>2459</v>
      </c>
      <c r="I1034" s="12" t="s">
        <v>557</v>
      </c>
      <c r="J1034" s="12" t="s">
        <v>404</v>
      </c>
      <c r="K1034" s="12" t="s">
        <v>2837</v>
      </c>
      <c r="L1034" s="12" t="s">
        <v>2892</v>
      </c>
      <c r="M1034" s="15">
        <v>427</v>
      </c>
      <c r="N1034" s="14">
        <f t="shared" si="33"/>
        <v>217.77</v>
      </c>
      <c r="O1034" s="13">
        <v>23.905168113600002</v>
      </c>
      <c r="P1034" s="12"/>
    </row>
    <row r="1035" spans="2:16" ht="15" customHeight="1" x14ac:dyDescent="0.25">
      <c r="B1035" s="18" t="s">
        <v>359</v>
      </c>
      <c r="C1035" s="17" t="s">
        <v>1686</v>
      </c>
      <c r="D1035" s="12" t="s">
        <v>404</v>
      </c>
      <c r="E1035" s="12"/>
      <c r="F1035" s="12" t="s">
        <v>1619</v>
      </c>
      <c r="G1035" s="16">
        <v>99</v>
      </c>
      <c r="H1035" s="12" t="s">
        <v>1648</v>
      </c>
      <c r="I1035" s="12" t="s">
        <v>557</v>
      </c>
      <c r="J1035" s="12" t="s">
        <v>404</v>
      </c>
      <c r="K1035" s="12" t="s">
        <v>1647</v>
      </c>
      <c r="L1035" s="12" t="s">
        <v>1685</v>
      </c>
      <c r="M1035" s="15">
        <v>429</v>
      </c>
      <c r="N1035" s="14">
        <f t="shared" si="33"/>
        <v>218.79</v>
      </c>
      <c r="O1035" s="13">
        <v>25.623863999999998</v>
      </c>
      <c r="P1035" s="12"/>
    </row>
    <row r="1036" spans="2:16" ht="15" customHeight="1" x14ac:dyDescent="0.25">
      <c r="B1036" s="18" t="s">
        <v>359</v>
      </c>
      <c r="C1036" s="17" t="s">
        <v>2554</v>
      </c>
      <c r="D1036" s="12" t="s">
        <v>409</v>
      </c>
      <c r="E1036" s="12"/>
      <c r="F1036" s="12" t="s">
        <v>934</v>
      </c>
      <c r="G1036" s="16">
        <v>99</v>
      </c>
      <c r="H1036" s="12" t="s">
        <v>1648</v>
      </c>
      <c r="I1036" s="12" t="s">
        <v>557</v>
      </c>
      <c r="J1036" s="12" t="s">
        <v>404</v>
      </c>
      <c r="K1036" s="12" t="s">
        <v>2471</v>
      </c>
      <c r="L1036" s="12" t="s">
        <v>2553</v>
      </c>
      <c r="M1036" s="15">
        <v>429.5</v>
      </c>
      <c r="N1036" s="14">
        <f t="shared" si="33"/>
        <v>219.04</v>
      </c>
      <c r="O1036" s="13">
        <v>23.516468200000002</v>
      </c>
      <c r="P1036" s="12"/>
    </row>
    <row r="1037" spans="2:16" ht="15" customHeight="1" x14ac:dyDescent="0.25">
      <c r="B1037" s="18" t="s">
        <v>359</v>
      </c>
      <c r="C1037" s="17" t="s">
        <v>2161</v>
      </c>
      <c r="D1037" s="12" t="s">
        <v>409</v>
      </c>
      <c r="E1037" s="12"/>
      <c r="F1037" s="12" t="s">
        <v>677</v>
      </c>
      <c r="G1037" s="16">
        <v>100</v>
      </c>
      <c r="H1037" s="12" t="s">
        <v>537</v>
      </c>
      <c r="I1037" s="12" t="s">
        <v>466</v>
      </c>
      <c r="J1037" s="12" t="s">
        <v>404</v>
      </c>
      <c r="K1037" s="12" t="s">
        <v>2110</v>
      </c>
      <c r="L1037" s="12" t="s">
        <v>2160</v>
      </c>
      <c r="M1037" s="15">
        <v>429.5</v>
      </c>
      <c r="N1037" s="14">
        <f t="shared" si="33"/>
        <v>219.04</v>
      </c>
      <c r="O1037" s="13">
        <v>26.622674608320004</v>
      </c>
      <c r="P1037" s="12"/>
    </row>
    <row r="1038" spans="2:16" ht="15" customHeight="1" x14ac:dyDescent="0.25">
      <c r="B1038" s="18" t="s">
        <v>359</v>
      </c>
      <c r="C1038" s="26" t="s">
        <v>906</v>
      </c>
      <c r="D1038" s="12" t="s">
        <v>905</v>
      </c>
      <c r="E1038" s="12"/>
      <c r="F1038" s="12" t="s">
        <v>904</v>
      </c>
      <c r="G1038" s="16">
        <v>96</v>
      </c>
      <c r="H1038" s="12" t="s">
        <v>756</v>
      </c>
      <c r="I1038" s="12" t="s">
        <v>557</v>
      </c>
      <c r="J1038" s="12" t="s">
        <v>903</v>
      </c>
      <c r="K1038" s="12" t="s">
        <v>897</v>
      </c>
      <c r="L1038" s="12" t="s">
        <v>902</v>
      </c>
      <c r="M1038" s="15">
        <v>429.5</v>
      </c>
      <c r="N1038" s="14">
        <f t="shared" si="33"/>
        <v>219.04</v>
      </c>
      <c r="O1038" s="13">
        <v>23.4</v>
      </c>
      <c r="P1038" s="12"/>
    </row>
    <row r="1039" spans="2:16" ht="15" customHeight="1" x14ac:dyDescent="0.25">
      <c r="B1039" s="18" t="s">
        <v>359</v>
      </c>
      <c r="C1039" s="17" t="s">
        <v>1707</v>
      </c>
      <c r="D1039" s="12" t="s">
        <v>404</v>
      </c>
      <c r="E1039" s="12"/>
      <c r="F1039" s="12" t="s">
        <v>791</v>
      </c>
      <c r="G1039" s="16">
        <v>100</v>
      </c>
      <c r="H1039" s="12" t="s">
        <v>1648</v>
      </c>
      <c r="I1039" s="12" t="s">
        <v>557</v>
      </c>
      <c r="J1039" s="12" t="s">
        <v>404</v>
      </c>
      <c r="K1039" s="12" t="s">
        <v>1647</v>
      </c>
      <c r="L1039" s="12" t="s">
        <v>1706</v>
      </c>
      <c r="M1039" s="15">
        <v>430</v>
      </c>
      <c r="N1039" s="14">
        <f t="shared" si="33"/>
        <v>219.3</v>
      </c>
      <c r="O1039" s="13">
        <v>27.222048000000001</v>
      </c>
      <c r="P1039" s="12"/>
    </row>
    <row r="1040" spans="2:16" ht="15" customHeight="1" x14ac:dyDescent="0.25">
      <c r="B1040" s="18" t="s">
        <v>359</v>
      </c>
      <c r="C1040" s="29" t="s">
        <v>2116</v>
      </c>
      <c r="D1040" s="12" t="s">
        <v>409</v>
      </c>
      <c r="E1040" s="19"/>
      <c r="F1040" s="19" t="s">
        <v>1855</v>
      </c>
      <c r="G1040" s="19">
        <v>106</v>
      </c>
      <c r="H1040" s="19" t="s">
        <v>1648</v>
      </c>
      <c r="I1040" s="19" t="s">
        <v>466</v>
      </c>
      <c r="J1040" s="19" t="s">
        <v>1822</v>
      </c>
      <c r="K1040" s="12" t="s">
        <v>2110</v>
      </c>
      <c r="L1040" s="12" t="s">
        <v>2115</v>
      </c>
      <c r="M1040" s="15">
        <v>430.5</v>
      </c>
      <c r="N1040" s="14">
        <f t="shared" si="33"/>
        <v>219.55</v>
      </c>
      <c r="O1040" s="13">
        <v>36.1</v>
      </c>
      <c r="P1040" s="12"/>
    </row>
    <row r="1041" spans="2:16" ht="15" customHeight="1" x14ac:dyDescent="0.25">
      <c r="B1041" s="18" t="s">
        <v>359</v>
      </c>
      <c r="C1041" s="17" t="s">
        <v>2019</v>
      </c>
      <c r="D1041" s="12" t="s">
        <v>923</v>
      </c>
      <c r="E1041" s="12"/>
      <c r="F1041" s="12" t="s">
        <v>1667</v>
      </c>
      <c r="G1041" s="16">
        <v>99</v>
      </c>
      <c r="H1041" s="12" t="s">
        <v>756</v>
      </c>
      <c r="I1041" s="12" t="s">
        <v>557</v>
      </c>
      <c r="J1041" s="12" t="s">
        <v>404</v>
      </c>
      <c r="K1041" s="12" t="s">
        <v>2018</v>
      </c>
      <c r="L1041" s="12" t="s">
        <v>2017</v>
      </c>
      <c r="M1041" s="15">
        <v>431</v>
      </c>
      <c r="N1041" s="14">
        <f t="shared" si="33"/>
        <v>219.81</v>
      </c>
      <c r="O1041" s="13">
        <v>25.6</v>
      </c>
      <c r="P1041" s="12"/>
    </row>
    <row r="1042" spans="2:16" ht="15" customHeight="1" x14ac:dyDescent="0.25">
      <c r="B1042" s="18" t="s">
        <v>359</v>
      </c>
      <c r="C1042" s="17" t="s">
        <v>1863</v>
      </c>
      <c r="D1042" s="12" t="s">
        <v>404</v>
      </c>
      <c r="E1042" s="12"/>
      <c r="F1042" s="12" t="s">
        <v>1605</v>
      </c>
      <c r="G1042" s="16">
        <v>106</v>
      </c>
      <c r="H1042" s="12" t="s">
        <v>1648</v>
      </c>
      <c r="I1042" s="12" t="s">
        <v>557</v>
      </c>
      <c r="J1042" s="12" t="s">
        <v>404</v>
      </c>
      <c r="K1042" s="12" t="s">
        <v>1821</v>
      </c>
      <c r="L1042" s="12" t="s">
        <v>1862</v>
      </c>
      <c r="M1042" s="15">
        <v>431</v>
      </c>
      <c r="N1042" s="14">
        <f t="shared" si="33"/>
        <v>219.81</v>
      </c>
      <c r="O1042" s="13">
        <v>29</v>
      </c>
      <c r="P1042" s="12"/>
    </row>
    <row r="1043" spans="2:16" ht="15" customHeight="1" x14ac:dyDescent="0.25">
      <c r="B1043" s="18" t="s">
        <v>359</v>
      </c>
      <c r="C1043" s="17" t="s">
        <v>1892</v>
      </c>
      <c r="D1043" s="12" t="s">
        <v>404</v>
      </c>
      <c r="E1043" s="12"/>
      <c r="F1043" s="12" t="s">
        <v>1891</v>
      </c>
      <c r="G1043" s="16">
        <v>108</v>
      </c>
      <c r="H1043" s="12" t="s">
        <v>756</v>
      </c>
      <c r="I1043" s="12" t="s">
        <v>557</v>
      </c>
      <c r="J1043" s="12" t="s">
        <v>404</v>
      </c>
      <c r="K1043" s="12" t="s">
        <v>1821</v>
      </c>
      <c r="L1043" s="12" t="s">
        <v>1890</v>
      </c>
      <c r="M1043" s="15">
        <v>431.5</v>
      </c>
      <c r="N1043" s="14">
        <f t="shared" si="33"/>
        <v>220.06</v>
      </c>
      <c r="O1043" s="13">
        <v>29</v>
      </c>
      <c r="P1043" s="12"/>
    </row>
    <row r="1044" spans="2:16" ht="15" customHeight="1" x14ac:dyDescent="0.25">
      <c r="B1044" s="18" t="s">
        <v>359</v>
      </c>
      <c r="C1044" s="17" t="s">
        <v>3509</v>
      </c>
      <c r="D1044" s="12" t="s">
        <v>829</v>
      </c>
      <c r="E1044" s="12"/>
      <c r="F1044" s="12" t="s">
        <v>877</v>
      </c>
      <c r="G1044" s="16">
        <v>107</v>
      </c>
      <c r="H1044" s="12" t="s">
        <v>451</v>
      </c>
      <c r="I1044" s="12" t="s">
        <v>557</v>
      </c>
      <c r="J1044" s="12" t="s">
        <v>826</v>
      </c>
      <c r="K1044" s="12" t="s">
        <v>3479</v>
      </c>
      <c r="L1044" s="12" t="s">
        <v>3508</v>
      </c>
      <c r="M1044" s="15">
        <v>433</v>
      </c>
      <c r="N1044" s="14">
        <f t="shared" si="33"/>
        <v>220.83</v>
      </c>
      <c r="O1044" s="13">
        <v>38.980556557440003</v>
      </c>
      <c r="P1044" s="12"/>
    </row>
    <row r="1045" spans="2:16" ht="15" customHeight="1" x14ac:dyDescent="0.25">
      <c r="B1045" s="18" t="s">
        <v>359</v>
      </c>
      <c r="C1045" s="17" t="s">
        <v>1715</v>
      </c>
      <c r="D1045" s="12" t="s">
        <v>404</v>
      </c>
      <c r="E1045" s="12"/>
      <c r="F1045" s="12" t="s">
        <v>1714</v>
      </c>
      <c r="G1045" s="16">
        <v>94</v>
      </c>
      <c r="H1045" s="12" t="s">
        <v>1648</v>
      </c>
      <c r="I1045" s="12" t="s">
        <v>466</v>
      </c>
      <c r="J1045" s="12" t="s">
        <v>404</v>
      </c>
      <c r="K1045" s="12" t="s">
        <v>1647</v>
      </c>
      <c r="L1045" s="12" t="s">
        <v>1713</v>
      </c>
      <c r="M1045" s="15">
        <v>433</v>
      </c>
      <c r="N1045" s="14">
        <f t="shared" si="33"/>
        <v>220.83</v>
      </c>
      <c r="O1045" s="13">
        <v>23.113339200000002</v>
      </c>
      <c r="P1045" s="12"/>
    </row>
    <row r="1046" spans="2:16" ht="15" customHeight="1" x14ac:dyDescent="0.25">
      <c r="B1046" s="18" t="s">
        <v>359</v>
      </c>
      <c r="C1046" s="17" t="s">
        <v>1803</v>
      </c>
      <c r="D1046" s="12" t="s">
        <v>404</v>
      </c>
      <c r="E1046" s="12"/>
      <c r="F1046" s="12" t="s">
        <v>1802</v>
      </c>
      <c r="G1046" s="16">
        <v>99</v>
      </c>
      <c r="H1046" s="12" t="s">
        <v>1648</v>
      </c>
      <c r="I1046" s="12" t="s">
        <v>466</v>
      </c>
      <c r="J1046" s="12" t="s">
        <v>404</v>
      </c>
      <c r="K1046" s="12" t="s">
        <v>1647</v>
      </c>
      <c r="L1046" s="12" t="s">
        <v>1801</v>
      </c>
      <c r="M1046" s="15">
        <v>433.5</v>
      </c>
      <c r="N1046" s="14">
        <f t="shared" si="33"/>
        <v>221.08</v>
      </c>
      <c r="O1046" s="13">
        <v>23.492246400000003</v>
      </c>
      <c r="P1046" s="12"/>
    </row>
    <row r="1047" spans="2:16" ht="15" customHeight="1" x14ac:dyDescent="0.25">
      <c r="B1047" s="18" t="s">
        <v>953</v>
      </c>
      <c r="C1047" s="17" t="s">
        <v>1387</v>
      </c>
      <c r="D1047" s="28" t="s">
        <v>404</v>
      </c>
      <c r="E1047" s="12" t="s">
        <v>580</v>
      </c>
      <c r="F1047" s="12" t="s">
        <v>1013</v>
      </c>
      <c r="G1047" s="16">
        <v>119</v>
      </c>
      <c r="H1047" s="12" t="s">
        <v>412</v>
      </c>
      <c r="I1047" s="12" t="s">
        <v>427</v>
      </c>
      <c r="J1047" s="12" t="s">
        <v>404</v>
      </c>
      <c r="K1047" s="12" t="s">
        <v>1308</v>
      </c>
      <c r="L1047" s="12" t="s">
        <v>1386</v>
      </c>
      <c r="M1047" s="15">
        <v>433.5</v>
      </c>
      <c r="N1047" s="14">
        <f t="shared" si="33"/>
        <v>221.08</v>
      </c>
      <c r="O1047" s="13">
        <v>66.805999999999997</v>
      </c>
      <c r="P1047" s="12"/>
    </row>
    <row r="1048" spans="2:16" ht="15" customHeight="1" x14ac:dyDescent="0.25">
      <c r="B1048" s="18" t="s">
        <v>359</v>
      </c>
      <c r="C1048" s="25" t="s">
        <v>1867</v>
      </c>
      <c r="D1048" s="25" t="s">
        <v>404</v>
      </c>
      <c r="E1048" s="19"/>
      <c r="F1048" s="12" t="s">
        <v>1674</v>
      </c>
      <c r="G1048" s="42">
        <v>97</v>
      </c>
      <c r="H1048" s="19" t="s">
        <v>1648</v>
      </c>
      <c r="I1048" s="19" t="s">
        <v>557</v>
      </c>
      <c r="J1048" s="25" t="s">
        <v>404</v>
      </c>
      <c r="K1048" s="19" t="s">
        <v>1821</v>
      </c>
      <c r="L1048" s="19" t="s">
        <v>1866</v>
      </c>
      <c r="M1048" s="15">
        <v>434.5</v>
      </c>
      <c r="N1048" s="14">
        <f t="shared" si="33"/>
        <v>221.59</v>
      </c>
      <c r="O1048" s="13">
        <v>26.7</v>
      </c>
      <c r="P1048" s="13"/>
    </row>
    <row r="1049" spans="2:16" ht="15" customHeight="1" x14ac:dyDescent="0.25">
      <c r="B1049" s="18" t="s">
        <v>359</v>
      </c>
      <c r="C1049" s="17" t="s">
        <v>1834</v>
      </c>
      <c r="D1049" s="12" t="s">
        <v>404</v>
      </c>
      <c r="E1049" s="12"/>
      <c r="F1049" s="12" t="s">
        <v>1833</v>
      </c>
      <c r="G1049" s="16">
        <v>101</v>
      </c>
      <c r="H1049" s="12" t="s">
        <v>1648</v>
      </c>
      <c r="I1049" s="12" t="s">
        <v>557</v>
      </c>
      <c r="J1049" s="12" t="s">
        <v>404</v>
      </c>
      <c r="K1049" s="12" t="s">
        <v>1821</v>
      </c>
      <c r="L1049" s="12" t="s">
        <v>1832</v>
      </c>
      <c r="M1049" s="15">
        <v>434.5</v>
      </c>
      <c r="N1049" s="14">
        <f t="shared" si="33"/>
        <v>221.59</v>
      </c>
      <c r="O1049" s="13">
        <v>27.3</v>
      </c>
      <c r="P1049" s="12"/>
    </row>
    <row r="1050" spans="2:16" ht="15" customHeight="1" x14ac:dyDescent="0.25">
      <c r="B1050" s="22" t="s">
        <v>359</v>
      </c>
      <c r="C1050" s="46" t="s">
        <v>3481</v>
      </c>
      <c r="D1050" s="19" t="s">
        <v>409</v>
      </c>
      <c r="E1050" s="19"/>
      <c r="F1050" s="19" t="s">
        <v>3480</v>
      </c>
      <c r="G1050" s="19">
        <v>111</v>
      </c>
      <c r="H1050" s="19" t="s">
        <v>537</v>
      </c>
      <c r="I1050" s="19" t="s">
        <v>466</v>
      </c>
      <c r="J1050" s="19" t="s">
        <v>404</v>
      </c>
      <c r="K1050" s="19" t="s">
        <v>3479</v>
      </c>
      <c r="L1050" s="19" t="s">
        <v>3478</v>
      </c>
      <c r="M1050" s="20">
        <v>435</v>
      </c>
      <c r="N1050" s="14">
        <f t="shared" si="33"/>
        <v>221.85</v>
      </c>
      <c r="O1050" s="13">
        <v>35.24</v>
      </c>
      <c r="P1050" s="19"/>
    </row>
    <row r="1051" spans="2:16" ht="15" customHeight="1" x14ac:dyDescent="0.25">
      <c r="B1051" s="18" t="s">
        <v>359</v>
      </c>
      <c r="C1051" s="17" t="s">
        <v>3001</v>
      </c>
      <c r="D1051" s="12" t="s">
        <v>457</v>
      </c>
      <c r="E1051" s="12"/>
      <c r="F1051" s="12" t="s">
        <v>904</v>
      </c>
      <c r="G1051" s="16">
        <v>96</v>
      </c>
      <c r="H1051" s="12" t="s">
        <v>537</v>
      </c>
      <c r="I1051" s="12" t="s">
        <v>557</v>
      </c>
      <c r="J1051" s="12" t="s">
        <v>404</v>
      </c>
      <c r="K1051" s="12" t="s">
        <v>2946</v>
      </c>
      <c r="L1051" s="12" t="s">
        <v>3000</v>
      </c>
      <c r="M1051" s="15">
        <v>436</v>
      </c>
      <c r="N1051" s="14">
        <f t="shared" si="33"/>
        <v>222.36</v>
      </c>
      <c r="O1051" s="13">
        <v>24.802537859519997</v>
      </c>
      <c r="P1051" s="12"/>
    </row>
    <row r="1052" spans="2:16" ht="15" customHeight="1" x14ac:dyDescent="0.25">
      <c r="B1052" s="18" t="s">
        <v>359</v>
      </c>
      <c r="C1052" s="17" t="s">
        <v>2857</v>
      </c>
      <c r="D1052" s="19" t="s">
        <v>878</v>
      </c>
      <c r="E1052" s="12"/>
      <c r="F1052" s="12" t="s">
        <v>1714</v>
      </c>
      <c r="G1052" s="16">
        <v>94</v>
      </c>
      <c r="H1052" s="12" t="s">
        <v>1648</v>
      </c>
      <c r="I1052" s="12" t="s">
        <v>466</v>
      </c>
      <c r="J1052" s="12" t="s">
        <v>1822</v>
      </c>
      <c r="K1052" s="12" t="s">
        <v>2837</v>
      </c>
      <c r="L1052" s="12" t="s">
        <v>2856</v>
      </c>
      <c r="M1052" s="15">
        <v>436</v>
      </c>
      <c r="N1052" s="14">
        <f t="shared" si="33"/>
        <v>222.36</v>
      </c>
      <c r="O1052" s="13">
        <v>24.806770735680001</v>
      </c>
      <c r="P1052" s="12"/>
    </row>
    <row r="1053" spans="2:16" ht="15" customHeight="1" x14ac:dyDescent="0.25">
      <c r="B1053" s="18" t="s">
        <v>359</v>
      </c>
      <c r="C1053" s="17" t="s">
        <v>1705</v>
      </c>
      <c r="D1053" s="12" t="s">
        <v>404</v>
      </c>
      <c r="E1053" s="12"/>
      <c r="F1053" s="12" t="s">
        <v>805</v>
      </c>
      <c r="G1053" s="16">
        <v>101</v>
      </c>
      <c r="H1053" s="12" t="s">
        <v>1648</v>
      </c>
      <c r="I1053" s="12" t="s">
        <v>466</v>
      </c>
      <c r="J1053" s="12" t="s">
        <v>404</v>
      </c>
      <c r="K1053" s="12" t="s">
        <v>1647</v>
      </c>
      <c r="L1053" s="12" t="s">
        <v>1704</v>
      </c>
      <c r="M1053" s="15">
        <v>436</v>
      </c>
      <c r="N1053" s="14">
        <f t="shared" si="33"/>
        <v>222.36</v>
      </c>
      <c r="O1053" s="13">
        <v>28.576800000000002</v>
      </c>
      <c r="P1053" s="12"/>
    </row>
    <row r="1054" spans="2:16" ht="15" customHeight="1" x14ac:dyDescent="0.25">
      <c r="B1054" s="18" t="s">
        <v>359</v>
      </c>
      <c r="C1054" s="17" t="s">
        <v>1670</v>
      </c>
      <c r="D1054" s="12" t="s">
        <v>404</v>
      </c>
      <c r="E1054" s="12"/>
      <c r="F1054" s="12" t="s">
        <v>1605</v>
      </c>
      <c r="G1054" s="16">
        <v>106</v>
      </c>
      <c r="H1054" s="12" t="s">
        <v>1648</v>
      </c>
      <c r="I1054" s="12" t="s">
        <v>557</v>
      </c>
      <c r="J1054" s="12" t="s">
        <v>404</v>
      </c>
      <c r="K1054" s="12" t="s">
        <v>1647</v>
      </c>
      <c r="L1054" s="12" t="s">
        <v>1669</v>
      </c>
      <c r="M1054" s="15">
        <v>436.5</v>
      </c>
      <c r="N1054" s="14">
        <f t="shared" si="33"/>
        <v>222.61</v>
      </c>
      <c r="O1054" s="13">
        <v>27.603071999999997</v>
      </c>
      <c r="P1054" s="12"/>
    </row>
    <row r="1055" spans="2:16" ht="15" customHeight="1" x14ac:dyDescent="0.25">
      <c r="B1055" s="18" t="s">
        <v>359</v>
      </c>
      <c r="C1055" s="17" t="s">
        <v>3123</v>
      </c>
      <c r="D1055" s="12" t="s">
        <v>777</v>
      </c>
      <c r="E1055" s="12"/>
      <c r="F1055" s="12" t="s">
        <v>1506</v>
      </c>
      <c r="G1055" s="16">
        <v>99</v>
      </c>
      <c r="H1055" s="12" t="s">
        <v>451</v>
      </c>
      <c r="I1055" s="12" t="s">
        <v>466</v>
      </c>
      <c r="J1055" s="12" t="s">
        <v>404</v>
      </c>
      <c r="K1055" s="12" t="s">
        <v>2946</v>
      </c>
      <c r="L1055" s="12" t="s">
        <v>3122</v>
      </c>
      <c r="M1055" s="15">
        <v>437</v>
      </c>
      <c r="N1055" s="14">
        <f t="shared" si="33"/>
        <v>222.87</v>
      </c>
      <c r="O1055" s="13">
        <v>24.336921481920001</v>
      </c>
      <c r="P1055" s="12"/>
    </row>
    <row r="1056" spans="2:16" ht="15" customHeight="1" x14ac:dyDescent="0.25">
      <c r="B1056" s="18" t="s">
        <v>953</v>
      </c>
      <c r="C1056" s="17" t="s">
        <v>1019</v>
      </c>
      <c r="D1056" s="28" t="s">
        <v>404</v>
      </c>
      <c r="E1056" s="12"/>
      <c r="F1056" s="12" t="s">
        <v>1018</v>
      </c>
      <c r="G1056" s="16">
        <v>114</v>
      </c>
      <c r="H1056" s="12" t="s">
        <v>412</v>
      </c>
      <c r="I1056" s="12" t="s">
        <v>427</v>
      </c>
      <c r="J1056" s="12" t="s">
        <v>404</v>
      </c>
      <c r="K1056" s="12" t="s">
        <v>949</v>
      </c>
      <c r="L1056" s="12" t="s">
        <v>1017</v>
      </c>
      <c r="M1056" s="15">
        <v>437</v>
      </c>
      <c r="N1056" s="14">
        <f t="shared" si="33"/>
        <v>222.87</v>
      </c>
      <c r="O1056" s="13">
        <v>71.662500000000009</v>
      </c>
      <c r="P1056" s="12"/>
    </row>
    <row r="1057" spans="2:16" ht="15" customHeight="1" x14ac:dyDescent="0.25">
      <c r="B1057" s="18" t="s">
        <v>359</v>
      </c>
      <c r="C1057" s="17" t="s">
        <v>3483</v>
      </c>
      <c r="D1057" s="12" t="s">
        <v>409</v>
      </c>
      <c r="E1057" s="12"/>
      <c r="F1057" s="12" t="s">
        <v>3480</v>
      </c>
      <c r="G1057" s="16">
        <v>111</v>
      </c>
      <c r="H1057" s="12" t="s">
        <v>451</v>
      </c>
      <c r="I1057" s="12" t="s">
        <v>466</v>
      </c>
      <c r="J1057" s="12" t="s">
        <v>404</v>
      </c>
      <c r="K1057" s="12" t="s">
        <v>3479</v>
      </c>
      <c r="L1057" s="12" t="s">
        <v>3482</v>
      </c>
      <c r="M1057" s="15">
        <v>437.5</v>
      </c>
      <c r="N1057" s="14">
        <f t="shared" si="33"/>
        <v>223.12</v>
      </c>
      <c r="O1057" s="13">
        <v>35.96</v>
      </c>
      <c r="P1057" s="12"/>
    </row>
    <row r="1058" spans="2:16" ht="15" customHeight="1" x14ac:dyDescent="0.25">
      <c r="B1058" s="18" t="s">
        <v>359</v>
      </c>
      <c r="C1058" s="25" t="s">
        <v>1858</v>
      </c>
      <c r="D1058" s="25" t="s">
        <v>404</v>
      </c>
      <c r="E1058" s="19"/>
      <c r="F1058" s="12" t="s">
        <v>1667</v>
      </c>
      <c r="G1058" s="42">
        <v>99</v>
      </c>
      <c r="H1058" s="19" t="s">
        <v>756</v>
      </c>
      <c r="I1058" s="19" t="s">
        <v>557</v>
      </c>
      <c r="J1058" s="25" t="s">
        <v>404</v>
      </c>
      <c r="K1058" s="19" t="s">
        <v>1821</v>
      </c>
      <c r="L1058" s="19" t="s">
        <v>1857</v>
      </c>
      <c r="M1058" s="15">
        <v>437.5</v>
      </c>
      <c r="N1058" s="14">
        <f t="shared" si="33"/>
        <v>223.12</v>
      </c>
      <c r="O1058" s="13">
        <v>26.3</v>
      </c>
      <c r="P1058" s="13"/>
    </row>
    <row r="1059" spans="2:16" ht="15" customHeight="1" x14ac:dyDescent="0.25">
      <c r="B1059" s="18" t="s">
        <v>359</v>
      </c>
      <c r="C1059" s="53" t="s">
        <v>2905</v>
      </c>
      <c r="D1059" s="12" t="s">
        <v>409</v>
      </c>
      <c r="E1059" s="12"/>
      <c r="F1059" s="12" t="s">
        <v>1614</v>
      </c>
      <c r="G1059" s="16">
        <v>97</v>
      </c>
      <c r="H1059" s="12" t="s">
        <v>2459</v>
      </c>
      <c r="I1059" s="12" t="s">
        <v>557</v>
      </c>
      <c r="J1059" s="12" t="s">
        <v>404</v>
      </c>
      <c r="K1059" s="12" t="s">
        <v>2902</v>
      </c>
      <c r="L1059" s="12" t="s">
        <v>2904</v>
      </c>
      <c r="M1059" s="15">
        <v>438</v>
      </c>
      <c r="N1059" s="14">
        <f t="shared" si="33"/>
        <v>223.38</v>
      </c>
      <c r="O1059" s="13">
        <v>33.97</v>
      </c>
      <c r="P1059" s="12"/>
    </row>
    <row r="1060" spans="2:16" ht="15" customHeight="1" x14ac:dyDescent="0.25">
      <c r="B1060" s="18" t="s">
        <v>359</v>
      </c>
      <c r="C1060" s="26" t="s">
        <v>2498</v>
      </c>
      <c r="D1060" s="12" t="s">
        <v>923</v>
      </c>
      <c r="E1060" s="12"/>
      <c r="F1060" s="12" t="s">
        <v>1614</v>
      </c>
      <c r="G1060" s="16">
        <v>97</v>
      </c>
      <c r="H1060" s="12" t="s">
        <v>1648</v>
      </c>
      <c r="I1060" s="12" t="s">
        <v>557</v>
      </c>
      <c r="J1060" s="12" t="s">
        <v>404</v>
      </c>
      <c r="K1060" s="12" t="s">
        <v>2471</v>
      </c>
      <c r="L1060" s="12" t="s">
        <v>2497</v>
      </c>
      <c r="M1060" s="15">
        <v>438</v>
      </c>
      <c r="N1060" s="14">
        <f t="shared" si="33"/>
        <v>223.38</v>
      </c>
      <c r="O1060" s="13">
        <v>25.68</v>
      </c>
      <c r="P1060" s="12"/>
    </row>
    <row r="1061" spans="2:16" ht="15" customHeight="1" x14ac:dyDescent="0.25">
      <c r="B1061" s="18" t="s">
        <v>953</v>
      </c>
      <c r="C1061" s="17" t="s">
        <v>1097</v>
      </c>
      <c r="D1061" s="28" t="s">
        <v>404</v>
      </c>
      <c r="E1061" s="12"/>
      <c r="F1061" s="12" t="s">
        <v>1096</v>
      </c>
      <c r="G1061" s="16">
        <v>112</v>
      </c>
      <c r="H1061" s="12" t="s">
        <v>537</v>
      </c>
      <c r="I1061" s="12" t="s">
        <v>557</v>
      </c>
      <c r="J1061" s="12" t="s">
        <v>404</v>
      </c>
      <c r="K1061" s="12" t="s">
        <v>1060</v>
      </c>
      <c r="L1061" s="12" t="s">
        <v>1095</v>
      </c>
      <c r="M1061" s="15">
        <v>438</v>
      </c>
      <c r="N1061" s="14">
        <f t="shared" si="33"/>
        <v>223.38</v>
      </c>
      <c r="O1061" s="13">
        <v>40.443015270720011</v>
      </c>
      <c r="P1061" s="12"/>
    </row>
    <row r="1062" spans="2:16" ht="15" customHeight="1" x14ac:dyDescent="0.25">
      <c r="B1062" s="18" t="s">
        <v>359</v>
      </c>
      <c r="C1062" s="17" t="s">
        <v>910</v>
      </c>
      <c r="D1062" s="12" t="s">
        <v>909</v>
      </c>
      <c r="E1062" s="12"/>
      <c r="F1062" s="12" t="s">
        <v>908</v>
      </c>
      <c r="G1062" s="16">
        <v>90</v>
      </c>
      <c r="H1062" s="12" t="s">
        <v>537</v>
      </c>
      <c r="I1062" s="12" t="s">
        <v>466</v>
      </c>
      <c r="J1062" s="12" t="s">
        <v>826</v>
      </c>
      <c r="K1062" s="12" t="s">
        <v>897</v>
      </c>
      <c r="L1062" s="12" t="s">
        <v>907</v>
      </c>
      <c r="M1062" s="15">
        <v>438</v>
      </c>
      <c r="N1062" s="14">
        <f t="shared" si="33"/>
        <v>223.38</v>
      </c>
      <c r="O1062" s="13">
        <v>28.88026</v>
      </c>
      <c r="P1062" s="12"/>
    </row>
    <row r="1063" spans="2:16" ht="15" customHeight="1" x14ac:dyDescent="0.25">
      <c r="B1063" s="18" t="s">
        <v>359</v>
      </c>
      <c r="C1063" s="17" t="s">
        <v>1709</v>
      </c>
      <c r="D1063" s="12" t="s">
        <v>404</v>
      </c>
      <c r="E1063" s="12"/>
      <c r="F1063" s="12" t="s">
        <v>1635</v>
      </c>
      <c r="G1063" s="16">
        <v>96</v>
      </c>
      <c r="H1063" s="12" t="s">
        <v>1648</v>
      </c>
      <c r="I1063" s="12" t="s">
        <v>557</v>
      </c>
      <c r="J1063" s="12" t="s">
        <v>404</v>
      </c>
      <c r="K1063" s="12" t="s">
        <v>1647</v>
      </c>
      <c r="L1063" s="12" t="s">
        <v>1708</v>
      </c>
      <c r="M1063" s="15">
        <v>439</v>
      </c>
      <c r="N1063" s="14">
        <f t="shared" si="33"/>
        <v>223.89</v>
      </c>
      <c r="O1063" s="13">
        <v>25.935033600000001</v>
      </c>
      <c r="P1063" s="12"/>
    </row>
    <row r="1064" spans="2:16" ht="15" customHeight="1" x14ac:dyDescent="0.25">
      <c r="B1064" s="18" t="s">
        <v>359</v>
      </c>
      <c r="C1064" s="17" t="s">
        <v>3047</v>
      </c>
      <c r="D1064" s="12" t="s">
        <v>409</v>
      </c>
      <c r="E1064" s="12"/>
      <c r="F1064" s="12" t="s">
        <v>1928</v>
      </c>
      <c r="G1064" s="16">
        <v>97</v>
      </c>
      <c r="H1064" s="12" t="s">
        <v>451</v>
      </c>
      <c r="I1064" s="12" t="s">
        <v>466</v>
      </c>
      <c r="J1064" s="12" t="s">
        <v>404</v>
      </c>
      <c r="K1064" s="12" t="s">
        <v>2946</v>
      </c>
      <c r="L1064" s="12" t="s">
        <v>3046</v>
      </c>
      <c r="M1064" s="15">
        <v>439.5</v>
      </c>
      <c r="N1064" s="14">
        <f t="shared" si="33"/>
        <v>224.14</v>
      </c>
      <c r="O1064" s="13">
        <v>27.041729348160001</v>
      </c>
      <c r="P1064" s="12"/>
    </row>
    <row r="1065" spans="2:16" ht="15" customHeight="1" x14ac:dyDescent="0.25">
      <c r="B1065" s="18" t="s">
        <v>359</v>
      </c>
      <c r="C1065" s="17" t="s">
        <v>1703</v>
      </c>
      <c r="D1065" s="12" t="s">
        <v>404</v>
      </c>
      <c r="E1065" s="12"/>
      <c r="F1065" s="12" t="s">
        <v>1702</v>
      </c>
      <c r="G1065" s="16">
        <v>98</v>
      </c>
      <c r="H1065" s="12" t="s">
        <v>1648</v>
      </c>
      <c r="I1065" s="12" t="s">
        <v>557</v>
      </c>
      <c r="J1065" s="12" t="s">
        <v>404</v>
      </c>
      <c r="K1065" s="12" t="s">
        <v>1647</v>
      </c>
      <c r="L1065" s="12" t="s">
        <v>1701</v>
      </c>
      <c r="M1065" s="15">
        <v>439.5</v>
      </c>
      <c r="N1065" s="14">
        <f t="shared" si="33"/>
        <v>224.14</v>
      </c>
      <c r="O1065" s="13">
        <v>21.167999999999999</v>
      </c>
      <c r="P1065" s="12"/>
    </row>
    <row r="1066" spans="2:16" ht="15" customHeight="1" x14ac:dyDescent="0.25">
      <c r="B1066" s="18" t="s">
        <v>359</v>
      </c>
      <c r="C1066" s="17" t="s">
        <v>3168</v>
      </c>
      <c r="D1066" s="12" t="s">
        <v>409</v>
      </c>
      <c r="E1066" s="12"/>
      <c r="F1066" s="12" t="s">
        <v>2685</v>
      </c>
      <c r="G1066" s="16">
        <v>103</v>
      </c>
      <c r="H1066" s="12" t="s">
        <v>451</v>
      </c>
      <c r="I1066" s="12" t="s">
        <v>466</v>
      </c>
      <c r="J1066" s="12" t="s">
        <v>404</v>
      </c>
      <c r="K1066" s="12" t="s">
        <v>2946</v>
      </c>
      <c r="L1066" s="12" t="s">
        <v>3167</v>
      </c>
      <c r="M1066" s="15">
        <v>440</v>
      </c>
      <c r="N1066" s="14">
        <f t="shared" si="33"/>
        <v>224.4</v>
      </c>
      <c r="O1066" s="13">
        <v>29.062927714560001</v>
      </c>
      <c r="P1066" s="12"/>
    </row>
    <row r="1067" spans="2:16" ht="15" customHeight="1" x14ac:dyDescent="0.25">
      <c r="B1067" s="18" t="s">
        <v>359</v>
      </c>
      <c r="C1067" s="17" t="s">
        <v>2143</v>
      </c>
      <c r="D1067" s="12" t="s">
        <v>409</v>
      </c>
      <c r="E1067" s="12"/>
      <c r="F1067" s="12" t="s">
        <v>2140</v>
      </c>
      <c r="G1067" s="16">
        <v>107</v>
      </c>
      <c r="H1067" s="12" t="s">
        <v>756</v>
      </c>
      <c r="I1067" s="12" t="s">
        <v>466</v>
      </c>
      <c r="J1067" s="12" t="s">
        <v>404</v>
      </c>
      <c r="K1067" s="12" t="s">
        <v>2110</v>
      </c>
      <c r="L1067" s="12" t="s">
        <v>2142</v>
      </c>
      <c r="M1067" s="15">
        <v>440</v>
      </c>
      <c r="N1067" s="14">
        <f t="shared" si="33"/>
        <v>224.4</v>
      </c>
      <c r="O1067" s="13">
        <v>33.380461397760008</v>
      </c>
      <c r="P1067" s="12"/>
    </row>
    <row r="1068" spans="2:16" ht="15" customHeight="1" x14ac:dyDescent="0.25">
      <c r="B1068" s="18" t="s">
        <v>953</v>
      </c>
      <c r="C1068" s="17" t="s">
        <v>1014</v>
      </c>
      <c r="D1068" s="28" t="s">
        <v>404</v>
      </c>
      <c r="E1068" s="12"/>
      <c r="F1068" s="12" t="s">
        <v>1013</v>
      </c>
      <c r="G1068" s="16">
        <v>121</v>
      </c>
      <c r="H1068" s="12" t="s">
        <v>412</v>
      </c>
      <c r="I1068" s="12" t="s">
        <v>405</v>
      </c>
      <c r="J1068" s="12" t="s">
        <v>404</v>
      </c>
      <c r="K1068" s="12" t="s">
        <v>949</v>
      </c>
      <c r="L1068" s="12" t="s">
        <v>1012</v>
      </c>
      <c r="M1068" s="15">
        <v>440</v>
      </c>
      <c r="N1068" s="14">
        <f t="shared" si="33"/>
        <v>224.4</v>
      </c>
      <c r="O1068" s="13">
        <v>78.718500000000006</v>
      </c>
      <c r="P1068" s="12"/>
    </row>
    <row r="1069" spans="2:16" ht="15" customHeight="1" x14ac:dyDescent="0.25">
      <c r="B1069" s="18" t="s">
        <v>953</v>
      </c>
      <c r="C1069" s="17" t="s">
        <v>995</v>
      </c>
      <c r="D1069" s="28" t="s">
        <v>404</v>
      </c>
      <c r="E1069" s="12" t="s">
        <v>951</v>
      </c>
      <c r="F1069" s="12" t="s">
        <v>992</v>
      </c>
      <c r="G1069" s="16">
        <v>118</v>
      </c>
      <c r="H1069" s="12" t="s">
        <v>412</v>
      </c>
      <c r="I1069" s="12" t="s">
        <v>405</v>
      </c>
      <c r="J1069" s="12" t="s">
        <v>404</v>
      </c>
      <c r="K1069" s="12" t="s">
        <v>949</v>
      </c>
      <c r="L1069" s="12" t="s">
        <v>994</v>
      </c>
      <c r="M1069" s="15">
        <v>440.5</v>
      </c>
      <c r="N1069" s="14">
        <f t="shared" si="33"/>
        <v>224.65</v>
      </c>
      <c r="O1069" s="13">
        <v>74.229825599999998</v>
      </c>
      <c r="P1069" s="12"/>
    </row>
    <row r="1070" spans="2:16" ht="15" customHeight="1" x14ac:dyDescent="0.25">
      <c r="B1070" s="18" t="s">
        <v>359</v>
      </c>
      <c r="C1070" s="25" t="s">
        <v>1875</v>
      </c>
      <c r="D1070" s="25" t="s">
        <v>404</v>
      </c>
      <c r="E1070" s="19"/>
      <c r="F1070" s="12" t="s">
        <v>1874</v>
      </c>
      <c r="G1070" s="42">
        <v>109</v>
      </c>
      <c r="H1070" s="19" t="s">
        <v>1648</v>
      </c>
      <c r="I1070" s="19" t="s">
        <v>557</v>
      </c>
      <c r="J1070" s="25" t="s">
        <v>404</v>
      </c>
      <c r="K1070" s="19" t="s">
        <v>1821</v>
      </c>
      <c r="L1070" s="19" t="s">
        <v>1873</v>
      </c>
      <c r="M1070" s="15">
        <v>441.5</v>
      </c>
      <c r="N1070" s="14">
        <f t="shared" si="33"/>
        <v>225.16</v>
      </c>
      <c r="O1070" s="13">
        <v>29.2</v>
      </c>
      <c r="P1070" s="13"/>
    </row>
    <row r="1071" spans="2:16" ht="15" customHeight="1" x14ac:dyDescent="0.25">
      <c r="B1071" s="18" t="s">
        <v>359</v>
      </c>
      <c r="C1071" s="17" t="s">
        <v>1691</v>
      </c>
      <c r="D1071" s="12" t="s">
        <v>404</v>
      </c>
      <c r="E1071" s="12"/>
      <c r="F1071" s="12" t="s">
        <v>1690</v>
      </c>
      <c r="G1071" s="16">
        <v>88</v>
      </c>
      <c r="H1071" s="12" t="s">
        <v>1648</v>
      </c>
      <c r="I1071" s="12" t="s">
        <v>466</v>
      </c>
      <c r="J1071" s="12" t="s">
        <v>404</v>
      </c>
      <c r="K1071" s="12" t="s">
        <v>1647</v>
      </c>
      <c r="L1071" s="12" t="s">
        <v>1689</v>
      </c>
      <c r="M1071" s="15">
        <v>442</v>
      </c>
      <c r="N1071" s="14">
        <f t="shared" si="33"/>
        <v>225.42</v>
      </c>
      <c r="O1071" s="13">
        <v>25.846128</v>
      </c>
      <c r="P1071" s="12"/>
    </row>
    <row r="1072" spans="2:16" ht="15" customHeight="1" x14ac:dyDescent="0.25">
      <c r="B1072" s="18" t="s">
        <v>953</v>
      </c>
      <c r="C1072" s="17" t="s">
        <v>1389</v>
      </c>
      <c r="D1072" s="28" t="s">
        <v>404</v>
      </c>
      <c r="E1072" s="12" t="s">
        <v>580</v>
      </c>
      <c r="F1072" s="12" t="s">
        <v>1018</v>
      </c>
      <c r="G1072" s="16">
        <v>105</v>
      </c>
      <c r="H1072" s="12" t="s">
        <v>412</v>
      </c>
      <c r="I1072" s="12" t="s">
        <v>436</v>
      </c>
      <c r="J1072" s="12" t="s">
        <v>404</v>
      </c>
      <c r="K1072" s="12" t="s">
        <v>1308</v>
      </c>
      <c r="L1072" s="12" t="s">
        <v>1388</v>
      </c>
      <c r="M1072" s="15">
        <v>442</v>
      </c>
      <c r="N1072" s="14">
        <f t="shared" si="33"/>
        <v>225.42</v>
      </c>
      <c r="O1072" s="13">
        <v>60.930999999999997</v>
      </c>
      <c r="P1072" s="12"/>
    </row>
    <row r="1073" spans="2:16" ht="15" customHeight="1" x14ac:dyDescent="0.25">
      <c r="B1073" s="18" t="s">
        <v>953</v>
      </c>
      <c r="C1073" s="17" t="s">
        <v>1273</v>
      </c>
      <c r="D1073" s="28" t="s">
        <v>444</v>
      </c>
      <c r="E1073" s="12"/>
      <c r="F1073" s="12" t="s">
        <v>628</v>
      </c>
      <c r="G1073" s="16" t="s">
        <v>627</v>
      </c>
      <c r="H1073" s="12" t="s">
        <v>422</v>
      </c>
      <c r="I1073" s="12" t="s">
        <v>405</v>
      </c>
      <c r="J1073" s="12" t="s">
        <v>404</v>
      </c>
      <c r="K1073" s="12" t="s">
        <v>1251</v>
      </c>
      <c r="L1073" s="12" t="s">
        <v>1272</v>
      </c>
      <c r="M1073" s="15">
        <v>442</v>
      </c>
      <c r="N1073" s="14">
        <f t="shared" si="33"/>
        <v>225.42</v>
      </c>
      <c r="O1073" s="13">
        <v>57.32</v>
      </c>
      <c r="P1073" s="12"/>
    </row>
    <row r="1074" spans="2:16" ht="15" customHeight="1" x14ac:dyDescent="0.25">
      <c r="B1074" s="18" t="s">
        <v>953</v>
      </c>
      <c r="C1074" s="17" t="s">
        <v>1030</v>
      </c>
      <c r="D1074" s="28" t="s">
        <v>404</v>
      </c>
      <c r="E1074" s="12" t="s">
        <v>951</v>
      </c>
      <c r="F1074" s="12" t="s">
        <v>645</v>
      </c>
      <c r="G1074" s="16" t="s">
        <v>627</v>
      </c>
      <c r="H1074" s="12" t="s">
        <v>412</v>
      </c>
      <c r="I1074" s="12" t="s">
        <v>405</v>
      </c>
      <c r="J1074" s="12" t="s">
        <v>404</v>
      </c>
      <c r="K1074" s="12" t="s">
        <v>949</v>
      </c>
      <c r="L1074" s="12" t="s">
        <v>1029</v>
      </c>
      <c r="M1074" s="15">
        <v>444</v>
      </c>
      <c r="N1074" s="14">
        <f t="shared" si="33"/>
        <v>226.44</v>
      </c>
      <c r="O1074" s="13">
        <v>69.397171200000003</v>
      </c>
      <c r="P1074" s="12"/>
    </row>
    <row r="1075" spans="2:16" ht="15" customHeight="1" x14ac:dyDescent="0.25">
      <c r="B1075" s="18" t="s">
        <v>953</v>
      </c>
      <c r="C1075" s="17" t="s">
        <v>1023</v>
      </c>
      <c r="D1075" s="28" t="s">
        <v>404</v>
      </c>
      <c r="E1075" s="12"/>
      <c r="F1075" s="12" t="s">
        <v>642</v>
      </c>
      <c r="G1075" s="16" t="s">
        <v>627</v>
      </c>
      <c r="H1075" s="12" t="s">
        <v>412</v>
      </c>
      <c r="I1075" s="12" t="s">
        <v>405</v>
      </c>
      <c r="J1075" s="12" t="s">
        <v>404</v>
      </c>
      <c r="K1075" s="12" t="s">
        <v>949</v>
      </c>
      <c r="L1075" s="12" t="s">
        <v>1022</v>
      </c>
      <c r="M1075" s="15">
        <v>444.5</v>
      </c>
      <c r="N1075" s="14">
        <f t="shared" si="33"/>
        <v>226.69</v>
      </c>
      <c r="O1075" s="13">
        <v>74.97</v>
      </c>
      <c r="P1075" s="12"/>
    </row>
    <row r="1076" spans="2:16" ht="15" customHeight="1" x14ac:dyDescent="0.25">
      <c r="B1076" s="18" t="s">
        <v>359</v>
      </c>
      <c r="C1076" s="17" t="s">
        <v>2891</v>
      </c>
      <c r="D1076" s="12" t="s">
        <v>409</v>
      </c>
      <c r="E1076" s="12"/>
      <c r="F1076" s="12" t="s">
        <v>1928</v>
      </c>
      <c r="G1076" s="16">
        <v>101</v>
      </c>
      <c r="H1076" s="12" t="s">
        <v>2459</v>
      </c>
      <c r="I1076" s="12" t="s">
        <v>557</v>
      </c>
      <c r="J1076" s="12" t="s">
        <v>404</v>
      </c>
      <c r="K1076" s="12" t="s">
        <v>2837</v>
      </c>
      <c r="L1076" s="12" t="s">
        <v>2890</v>
      </c>
      <c r="M1076" s="15">
        <v>445.5</v>
      </c>
      <c r="N1076" s="14">
        <f t="shared" si="33"/>
        <v>227.2</v>
      </c>
      <c r="O1076" s="13">
        <v>26.940140320320001</v>
      </c>
      <c r="P1076" s="12"/>
    </row>
    <row r="1077" spans="2:16" ht="15" customHeight="1" x14ac:dyDescent="0.25">
      <c r="B1077" s="18" t="s">
        <v>359</v>
      </c>
      <c r="C1077" s="17" t="s">
        <v>2883</v>
      </c>
      <c r="D1077" s="12" t="s">
        <v>878</v>
      </c>
      <c r="E1077" s="12"/>
      <c r="F1077" s="12" t="s">
        <v>1748</v>
      </c>
      <c r="G1077" s="16">
        <v>101</v>
      </c>
      <c r="H1077" s="12" t="s">
        <v>2459</v>
      </c>
      <c r="I1077" s="12" t="s">
        <v>557</v>
      </c>
      <c r="J1077" s="12" t="s">
        <v>404</v>
      </c>
      <c r="K1077" s="12" t="s">
        <v>2837</v>
      </c>
      <c r="L1077" s="12" t="s">
        <v>2882</v>
      </c>
      <c r="M1077" s="15">
        <v>445.5</v>
      </c>
      <c r="N1077" s="14">
        <f t="shared" si="33"/>
        <v>227.2</v>
      </c>
      <c r="O1077" s="13">
        <v>24.654387193919998</v>
      </c>
      <c r="P1077" s="12"/>
    </row>
    <row r="1078" spans="2:16" ht="15" customHeight="1" x14ac:dyDescent="0.25">
      <c r="B1078" s="18" t="s">
        <v>359</v>
      </c>
      <c r="C1078" s="17" t="s">
        <v>2748</v>
      </c>
      <c r="D1078" s="12" t="s">
        <v>829</v>
      </c>
      <c r="E1078" s="12"/>
      <c r="F1078" s="12" t="s">
        <v>511</v>
      </c>
      <c r="G1078" s="16">
        <v>95</v>
      </c>
      <c r="H1078" s="12" t="s">
        <v>756</v>
      </c>
      <c r="I1078" s="12" t="s">
        <v>466</v>
      </c>
      <c r="J1078" s="12" t="s">
        <v>826</v>
      </c>
      <c r="K1078" s="12" t="s">
        <v>2604</v>
      </c>
      <c r="L1078" s="12" t="s">
        <v>2747</v>
      </c>
      <c r="M1078" s="15">
        <v>445.5</v>
      </c>
      <c r="N1078" s="14">
        <f t="shared" si="33"/>
        <v>227.2</v>
      </c>
      <c r="O1078" s="13">
        <v>29.15</v>
      </c>
      <c r="P1078" s="12"/>
    </row>
    <row r="1079" spans="2:16" ht="15" customHeight="1" x14ac:dyDescent="0.25">
      <c r="B1079" s="18" t="s">
        <v>359</v>
      </c>
      <c r="C1079" s="26" t="s">
        <v>879</v>
      </c>
      <c r="D1079" s="12" t="s">
        <v>878</v>
      </c>
      <c r="E1079" s="12"/>
      <c r="F1079" s="12" t="s">
        <v>877</v>
      </c>
      <c r="G1079" s="16">
        <v>103</v>
      </c>
      <c r="H1079" s="12" t="s">
        <v>537</v>
      </c>
      <c r="I1079" s="12" t="s">
        <v>466</v>
      </c>
      <c r="J1079" s="12" t="s">
        <v>404</v>
      </c>
      <c r="K1079" s="12" t="s">
        <v>754</v>
      </c>
      <c r="L1079" s="12" t="s">
        <v>876</v>
      </c>
      <c r="M1079" s="15">
        <v>445.5</v>
      </c>
      <c r="N1079" s="14">
        <f t="shared" si="33"/>
        <v>227.2</v>
      </c>
      <c r="O1079" s="13">
        <v>31.5</v>
      </c>
      <c r="P1079" s="12"/>
    </row>
    <row r="1080" spans="2:16" ht="15" customHeight="1" x14ac:dyDescent="0.25">
      <c r="B1080" s="18" t="s">
        <v>359</v>
      </c>
      <c r="C1080" s="17" t="s">
        <v>2840</v>
      </c>
      <c r="D1080" s="19" t="s">
        <v>829</v>
      </c>
      <c r="E1080" s="12"/>
      <c r="F1080" s="12" t="s">
        <v>1714</v>
      </c>
      <c r="G1080" s="16">
        <v>98</v>
      </c>
      <c r="H1080" s="12" t="s">
        <v>1648</v>
      </c>
      <c r="I1080" s="12" t="s">
        <v>557</v>
      </c>
      <c r="J1080" s="12" t="s">
        <v>1822</v>
      </c>
      <c r="K1080" s="12" t="s">
        <v>2837</v>
      </c>
      <c r="L1080" s="12" t="s">
        <v>2839</v>
      </c>
      <c r="M1080" s="15">
        <v>446</v>
      </c>
      <c r="N1080" s="14">
        <f t="shared" si="33"/>
        <v>227.46</v>
      </c>
      <c r="O1080" s="13">
        <v>27.30628410816</v>
      </c>
      <c r="P1080" s="12"/>
    </row>
    <row r="1081" spans="2:16" ht="15" customHeight="1" x14ac:dyDescent="0.25">
      <c r="B1081" s="18" t="s">
        <v>359</v>
      </c>
      <c r="C1081" s="17" t="s">
        <v>2467</v>
      </c>
      <c r="D1081" s="12" t="s">
        <v>409</v>
      </c>
      <c r="E1081" s="12"/>
      <c r="F1081" s="12" t="s">
        <v>1714</v>
      </c>
      <c r="G1081" s="16">
        <v>98</v>
      </c>
      <c r="H1081" s="12" t="s">
        <v>1648</v>
      </c>
      <c r="I1081" s="12" t="s">
        <v>557</v>
      </c>
      <c r="J1081" s="12" t="s">
        <v>404</v>
      </c>
      <c r="K1081" s="12" t="s">
        <v>2441</v>
      </c>
      <c r="L1081" s="12" t="s">
        <v>2445</v>
      </c>
      <c r="M1081" s="15">
        <v>446</v>
      </c>
      <c r="N1081" s="14">
        <f t="shared" si="33"/>
        <v>227.46</v>
      </c>
      <c r="O1081" s="13">
        <v>26.157058230720001</v>
      </c>
      <c r="P1081" s="12"/>
    </row>
    <row r="1082" spans="2:16" ht="15" customHeight="1" x14ac:dyDescent="0.25">
      <c r="B1082" s="18" t="s">
        <v>953</v>
      </c>
      <c r="C1082" s="17" t="s">
        <v>1403</v>
      </c>
      <c r="D1082" s="28" t="s">
        <v>404</v>
      </c>
      <c r="E1082" s="12" t="s">
        <v>580</v>
      </c>
      <c r="F1082" s="12" t="s">
        <v>624</v>
      </c>
      <c r="G1082" s="16" t="s">
        <v>623</v>
      </c>
      <c r="H1082" s="12" t="s">
        <v>569</v>
      </c>
      <c r="I1082" s="12" t="s">
        <v>405</v>
      </c>
      <c r="J1082" s="12" t="s">
        <v>404</v>
      </c>
      <c r="K1082" s="12" t="s">
        <v>1308</v>
      </c>
      <c r="L1082" s="12" t="s">
        <v>1402</v>
      </c>
      <c r="M1082" s="15">
        <v>447</v>
      </c>
      <c r="N1082" s="14">
        <f t="shared" si="33"/>
        <v>227.97</v>
      </c>
      <c r="O1082" s="13">
        <v>62.72527920000001</v>
      </c>
      <c r="P1082" s="12">
        <v>2.36</v>
      </c>
    </row>
    <row r="1083" spans="2:16" ht="15" customHeight="1" x14ac:dyDescent="0.25">
      <c r="B1083" s="18" t="s">
        <v>359</v>
      </c>
      <c r="C1083" s="17" t="s">
        <v>1672</v>
      </c>
      <c r="D1083" s="12" t="s">
        <v>404</v>
      </c>
      <c r="E1083" s="12"/>
      <c r="F1083" s="12" t="s">
        <v>1608</v>
      </c>
      <c r="G1083" s="16">
        <v>102</v>
      </c>
      <c r="H1083" s="12" t="s">
        <v>1648</v>
      </c>
      <c r="I1083" s="12" t="s">
        <v>557</v>
      </c>
      <c r="J1083" s="12" t="s">
        <v>404</v>
      </c>
      <c r="K1083" s="12" t="s">
        <v>1647</v>
      </c>
      <c r="L1083" s="12" t="s">
        <v>1671</v>
      </c>
      <c r="M1083" s="15">
        <v>448.5</v>
      </c>
      <c r="N1083" s="14">
        <f t="shared" si="33"/>
        <v>228.73</v>
      </c>
      <c r="O1083" s="13">
        <v>27.230515199999999</v>
      </c>
      <c r="P1083" s="12"/>
    </row>
    <row r="1084" spans="2:16" ht="15" customHeight="1" x14ac:dyDescent="0.25">
      <c r="B1084" s="18" t="s">
        <v>359</v>
      </c>
      <c r="C1084" s="17" t="s">
        <v>2746</v>
      </c>
      <c r="D1084" s="12" t="s">
        <v>829</v>
      </c>
      <c r="E1084" s="12"/>
      <c r="F1084" s="12" t="s">
        <v>1506</v>
      </c>
      <c r="G1084" s="16">
        <v>99</v>
      </c>
      <c r="H1084" s="12" t="s">
        <v>756</v>
      </c>
      <c r="I1084" s="12" t="s">
        <v>466</v>
      </c>
      <c r="J1084" s="12" t="s">
        <v>826</v>
      </c>
      <c r="K1084" s="12" t="s">
        <v>2604</v>
      </c>
      <c r="L1084" s="12" t="s">
        <v>2745</v>
      </c>
      <c r="M1084" s="15">
        <v>449</v>
      </c>
      <c r="N1084" s="14">
        <f t="shared" si="33"/>
        <v>228.99</v>
      </c>
      <c r="O1084" s="13">
        <v>30.49</v>
      </c>
      <c r="P1084" s="12"/>
    </row>
    <row r="1085" spans="2:16" ht="15" customHeight="1" x14ac:dyDescent="0.25">
      <c r="B1085" s="18" t="s">
        <v>359</v>
      </c>
      <c r="C1085" s="17" t="s">
        <v>1836</v>
      </c>
      <c r="D1085" s="12" t="s">
        <v>404</v>
      </c>
      <c r="E1085" s="12"/>
      <c r="F1085" s="12" t="s">
        <v>1602</v>
      </c>
      <c r="G1085" s="16">
        <v>106</v>
      </c>
      <c r="H1085" s="12" t="s">
        <v>756</v>
      </c>
      <c r="I1085" s="12" t="s">
        <v>557</v>
      </c>
      <c r="J1085" s="12" t="s">
        <v>404</v>
      </c>
      <c r="K1085" s="12" t="s">
        <v>1821</v>
      </c>
      <c r="L1085" s="12" t="s">
        <v>1835</v>
      </c>
      <c r="M1085" s="15">
        <v>451.5</v>
      </c>
      <c r="N1085" s="14">
        <f t="shared" si="33"/>
        <v>230.26</v>
      </c>
      <c r="O1085" s="13">
        <v>33.299999999999997</v>
      </c>
      <c r="P1085" s="12"/>
    </row>
    <row r="1086" spans="2:16" ht="15" customHeight="1" x14ac:dyDescent="0.25">
      <c r="B1086" s="18" t="s">
        <v>359</v>
      </c>
      <c r="C1086" s="17" t="s">
        <v>2925</v>
      </c>
      <c r="D1086" s="12" t="s">
        <v>409</v>
      </c>
      <c r="E1086" s="12"/>
      <c r="F1086" s="12" t="s">
        <v>2685</v>
      </c>
      <c r="G1086" s="16">
        <v>103</v>
      </c>
      <c r="H1086" s="12" t="s">
        <v>1648</v>
      </c>
      <c r="I1086" s="12" t="s">
        <v>466</v>
      </c>
      <c r="J1086" s="12" t="s">
        <v>404</v>
      </c>
      <c r="K1086" s="12" t="s">
        <v>2902</v>
      </c>
      <c r="L1086" s="12" t="s">
        <v>2924</v>
      </c>
      <c r="M1086" s="15">
        <v>452</v>
      </c>
      <c r="N1086" s="14">
        <f t="shared" ref="N1086:N1149" si="34">M1086-ROUND(M1086*$N$7,2)</f>
        <v>230.52</v>
      </c>
      <c r="O1086" s="13">
        <v>28.929592115520006</v>
      </c>
      <c r="P1086" s="12"/>
    </row>
    <row r="1087" spans="2:16" ht="15" customHeight="1" x14ac:dyDescent="0.25">
      <c r="B1087" s="18" t="s">
        <v>359</v>
      </c>
      <c r="C1087" s="17" t="s">
        <v>2793</v>
      </c>
      <c r="D1087" s="12" t="s">
        <v>409</v>
      </c>
      <c r="E1087" s="12"/>
      <c r="F1087" s="12" t="s">
        <v>2685</v>
      </c>
      <c r="G1087" s="16">
        <v>103</v>
      </c>
      <c r="H1087" s="12" t="s">
        <v>756</v>
      </c>
      <c r="I1087" s="12" t="s">
        <v>466</v>
      </c>
      <c r="J1087" s="12" t="s">
        <v>404</v>
      </c>
      <c r="K1087" s="12" t="s">
        <v>2604</v>
      </c>
      <c r="L1087" s="12" t="s">
        <v>2792</v>
      </c>
      <c r="M1087" s="15">
        <v>452</v>
      </c>
      <c r="N1087" s="14">
        <f t="shared" si="34"/>
        <v>230.52</v>
      </c>
      <c r="O1087" s="13">
        <v>29.938468</v>
      </c>
      <c r="P1087" s="12"/>
    </row>
    <row r="1088" spans="2:16" ht="15" customHeight="1" x14ac:dyDescent="0.25">
      <c r="B1088" s="18" t="s">
        <v>359</v>
      </c>
      <c r="C1088" s="51" t="s">
        <v>2730</v>
      </c>
      <c r="D1088" s="48" t="s">
        <v>878</v>
      </c>
      <c r="E1088" s="48"/>
      <c r="F1088" s="12" t="s">
        <v>2685</v>
      </c>
      <c r="G1088" s="50">
        <v>103</v>
      </c>
      <c r="H1088" s="12" t="s">
        <v>2459</v>
      </c>
      <c r="I1088" s="48" t="s">
        <v>466</v>
      </c>
      <c r="J1088" s="48" t="s">
        <v>404</v>
      </c>
      <c r="K1088" s="48" t="s">
        <v>2604</v>
      </c>
      <c r="L1088" s="12" t="s">
        <v>2729</v>
      </c>
      <c r="M1088" s="15">
        <v>452</v>
      </c>
      <c r="N1088" s="14">
        <f t="shared" si="34"/>
        <v>230.52</v>
      </c>
      <c r="O1088" s="49">
        <v>29.06</v>
      </c>
      <c r="P1088" s="48"/>
    </row>
    <row r="1089" spans="2:16" ht="15" customHeight="1" x14ac:dyDescent="0.25">
      <c r="B1089" s="18" t="s">
        <v>359</v>
      </c>
      <c r="C1089" s="51" t="s">
        <v>2686</v>
      </c>
      <c r="D1089" s="48" t="s">
        <v>2300</v>
      </c>
      <c r="E1089" s="48"/>
      <c r="F1089" s="12" t="s">
        <v>2685</v>
      </c>
      <c r="G1089" s="50">
        <v>103</v>
      </c>
      <c r="H1089" s="48" t="s">
        <v>1648</v>
      </c>
      <c r="I1089" s="48" t="s">
        <v>466</v>
      </c>
      <c r="J1089" s="48" t="s">
        <v>404</v>
      </c>
      <c r="K1089" s="48" t="s">
        <v>2604</v>
      </c>
      <c r="L1089" s="12" t="s">
        <v>2684</v>
      </c>
      <c r="M1089" s="15">
        <v>452</v>
      </c>
      <c r="N1089" s="14">
        <f t="shared" si="34"/>
        <v>230.52</v>
      </c>
      <c r="O1089" s="49">
        <v>30.45</v>
      </c>
      <c r="P1089" s="48"/>
    </row>
    <row r="1090" spans="2:16" ht="15" customHeight="1" x14ac:dyDescent="0.25">
      <c r="B1090" s="18" t="s">
        <v>359</v>
      </c>
      <c r="C1090" s="28" t="s">
        <v>921</v>
      </c>
      <c r="D1090" s="12" t="s">
        <v>409</v>
      </c>
      <c r="E1090" s="12"/>
      <c r="F1090" s="12" t="s">
        <v>674</v>
      </c>
      <c r="G1090" s="16">
        <v>98</v>
      </c>
      <c r="H1090" s="12" t="s">
        <v>451</v>
      </c>
      <c r="I1090" s="12" t="s">
        <v>557</v>
      </c>
      <c r="J1090" s="12" t="s">
        <v>826</v>
      </c>
      <c r="K1090" s="12" t="s">
        <v>918</v>
      </c>
      <c r="L1090" s="12" t="s">
        <v>920</v>
      </c>
      <c r="M1090" s="15">
        <v>452</v>
      </c>
      <c r="N1090" s="14">
        <f t="shared" si="34"/>
        <v>230.52</v>
      </c>
      <c r="O1090" s="13">
        <v>26.77</v>
      </c>
      <c r="P1090" s="12"/>
    </row>
    <row r="1091" spans="2:16" ht="15" customHeight="1" x14ac:dyDescent="0.25">
      <c r="B1091" s="18" t="s">
        <v>359</v>
      </c>
      <c r="C1091" s="17" t="s">
        <v>2683</v>
      </c>
      <c r="D1091" s="12" t="s">
        <v>2300</v>
      </c>
      <c r="E1091" s="12"/>
      <c r="F1091" s="12" t="s">
        <v>808</v>
      </c>
      <c r="G1091" s="16">
        <v>102</v>
      </c>
      <c r="H1091" s="12" t="s">
        <v>2459</v>
      </c>
      <c r="I1091" s="12" t="s">
        <v>557</v>
      </c>
      <c r="J1091" s="12" t="s">
        <v>404</v>
      </c>
      <c r="K1091" s="12" t="s">
        <v>2604</v>
      </c>
      <c r="L1091" s="12" t="s">
        <v>2682</v>
      </c>
      <c r="M1091" s="15">
        <v>452.5</v>
      </c>
      <c r="N1091" s="14">
        <f t="shared" si="34"/>
        <v>230.77</v>
      </c>
      <c r="O1091" s="13">
        <v>27.54</v>
      </c>
      <c r="P1091" s="12"/>
    </row>
    <row r="1092" spans="2:16" ht="15" customHeight="1" x14ac:dyDescent="0.25">
      <c r="B1092" s="18" t="s">
        <v>359</v>
      </c>
      <c r="C1092" s="17" t="s">
        <v>2671</v>
      </c>
      <c r="D1092" s="12" t="s">
        <v>409</v>
      </c>
      <c r="E1092" s="12"/>
      <c r="F1092" s="12" t="s">
        <v>808</v>
      </c>
      <c r="G1092" s="16">
        <v>102</v>
      </c>
      <c r="H1092" s="12" t="s">
        <v>1648</v>
      </c>
      <c r="I1092" s="12" t="s">
        <v>557</v>
      </c>
      <c r="J1092" s="12" t="s">
        <v>404</v>
      </c>
      <c r="K1092" s="12" t="s">
        <v>2604</v>
      </c>
      <c r="L1092" s="12" t="s">
        <v>2670</v>
      </c>
      <c r="M1092" s="15">
        <v>452.5</v>
      </c>
      <c r="N1092" s="14">
        <f t="shared" si="34"/>
        <v>230.77</v>
      </c>
      <c r="O1092" s="13">
        <v>26.07</v>
      </c>
      <c r="P1092" s="12"/>
    </row>
    <row r="1093" spans="2:16" ht="15" customHeight="1" x14ac:dyDescent="0.25">
      <c r="B1093" s="18" t="s">
        <v>359</v>
      </c>
      <c r="C1093" s="17" t="s">
        <v>2809</v>
      </c>
      <c r="D1093" s="12" t="s">
        <v>829</v>
      </c>
      <c r="E1093" s="12"/>
      <c r="F1093" s="12" t="s">
        <v>1795</v>
      </c>
      <c r="G1093" s="16">
        <v>98</v>
      </c>
      <c r="H1093" s="12" t="s">
        <v>756</v>
      </c>
      <c r="I1093" s="12" t="s">
        <v>466</v>
      </c>
      <c r="J1093" s="12" t="s">
        <v>826</v>
      </c>
      <c r="K1093" s="12" t="s">
        <v>2604</v>
      </c>
      <c r="L1093" s="12" t="s">
        <v>2808</v>
      </c>
      <c r="M1093" s="15">
        <v>453</v>
      </c>
      <c r="N1093" s="14">
        <f t="shared" si="34"/>
        <v>231.03</v>
      </c>
      <c r="O1093" s="13">
        <v>31.95</v>
      </c>
      <c r="P1093" s="12"/>
    </row>
    <row r="1094" spans="2:16" ht="15" customHeight="1" x14ac:dyDescent="0.25">
      <c r="B1094" s="18" t="s">
        <v>359</v>
      </c>
      <c r="C1094" s="17" t="s">
        <v>625</v>
      </c>
      <c r="D1094" s="12" t="s">
        <v>404</v>
      </c>
      <c r="E1094" s="12"/>
      <c r="F1094" s="12" t="s">
        <v>624</v>
      </c>
      <c r="G1094" s="16" t="s">
        <v>623</v>
      </c>
      <c r="H1094" s="12" t="s">
        <v>569</v>
      </c>
      <c r="I1094" s="12" t="s">
        <v>405</v>
      </c>
      <c r="J1094" s="12" t="s">
        <v>404</v>
      </c>
      <c r="K1094" s="12" t="s">
        <v>556</v>
      </c>
      <c r="L1094" s="12" t="s">
        <v>622</v>
      </c>
      <c r="M1094" s="15">
        <v>453.5</v>
      </c>
      <c r="N1094" s="14">
        <f t="shared" si="34"/>
        <v>231.28</v>
      </c>
      <c r="O1094" s="13">
        <v>62.401500000000006</v>
      </c>
      <c r="P1094" s="12">
        <v>2.36</v>
      </c>
    </row>
    <row r="1095" spans="2:16" ht="15" customHeight="1" x14ac:dyDescent="0.25">
      <c r="B1095" s="18" t="s">
        <v>359</v>
      </c>
      <c r="C1095" s="17" t="s">
        <v>3074</v>
      </c>
      <c r="D1095" s="12" t="s">
        <v>777</v>
      </c>
      <c r="E1095" s="12"/>
      <c r="F1095" s="12" t="s">
        <v>762</v>
      </c>
      <c r="G1095" s="16">
        <v>100</v>
      </c>
      <c r="H1095" s="12" t="s">
        <v>451</v>
      </c>
      <c r="I1095" s="12" t="s">
        <v>557</v>
      </c>
      <c r="J1095" s="12" t="s">
        <v>404</v>
      </c>
      <c r="K1095" s="12" t="s">
        <v>2946</v>
      </c>
      <c r="L1095" s="12" t="s">
        <v>3073</v>
      </c>
      <c r="M1095" s="15">
        <v>454.5</v>
      </c>
      <c r="N1095" s="14">
        <f t="shared" si="34"/>
        <v>231.79</v>
      </c>
      <c r="O1095" s="13">
        <v>23.898818799359997</v>
      </c>
      <c r="P1095" s="12"/>
    </row>
    <row r="1096" spans="2:16" ht="15" customHeight="1" x14ac:dyDescent="0.25">
      <c r="B1096" s="18" t="s">
        <v>359</v>
      </c>
      <c r="C1096" s="17" t="s">
        <v>629</v>
      </c>
      <c r="D1096" s="12" t="s">
        <v>404</v>
      </c>
      <c r="E1096" s="12"/>
      <c r="F1096" s="12" t="s">
        <v>628</v>
      </c>
      <c r="G1096" s="16" t="s">
        <v>627</v>
      </c>
      <c r="H1096" s="12" t="s">
        <v>569</v>
      </c>
      <c r="I1096" s="12" t="s">
        <v>405</v>
      </c>
      <c r="J1096" s="12" t="s">
        <v>404</v>
      </c>
      <c r="K1096" s="12" t="s">
        <v>556</v>
      </c>
      <c r="L1096" s="12" t="s">
        <v>626</v>
      </c>
      <c r="M1096" s="15">
        <v>454.5</v>
      </c>
      <c r="N1096" s="14">
        <f t="shared" si="34"/>
        <v>231.79</v>
      </c>
      <c r="O1096" s="13">
        <v>62.401500000000006</v>
      </c>
      <c r="P1096" s="12"/>
    </row>
    <row r="1097" spans="2:16" ht="15" customHeight="1" x14ac:dyDescent="0.25">
      <c r="B1097" s="18" t="s">
        <v>359</v>
      </c>
      <c r="C1097" s="17" t="s">
        <v>1738</v>
      </c>
      <c r="D1097" s="12" t="s">
        <v>404</v>
      </c>
      <c r="E1097" s="12"/>
      <c r="F1097" s="12" t="s">
        <v>1737</v>
      </c>
      <c r="G1097" s="16">
        <v>101</v>
      </c>
      <c r="H1097" s="12" t="s">
        <v>1648</v>
      </c>
      <c r="I1097" s="12" t="s">
        <v>466</v>
      </c>
      <c r="J1097" s="12" t="s">
        <v>404</v>
      </c>
      <c r="K1097" s="12" t="s">
        <v>1647</v>
      </c>
      <c r="L1097" s="12" t="s">
        <v>1736</v>
      </c>
      <c r="M1097" s="15">
        <v>455.5</v>
      </c>
      <c r="N1097" s="14">
        <f t="shared" si="34"/>
        <v>232.3</v>
      </c>
      <c r="O1097" s="13">
        <v>26.709782400000002</v>
      </c>
      <c r="P1097" s="30"/>
    </row>
    <row r="1098" spans="2:16" ht="15" customHeight="1" x14ac:dyDescent="0.25">
      <c r="B1098" s="18" t="s">
        <v>359</v>
      </c>
      <c r="C1098" s="17" t="s">
        <v>2706</v>
      </c>
      <c r="D1098" s="12" t="s">
        <v>409</v>
      </c>
      <c r="E1098" s="12"/>
      <c r="F1098" s="12" t="s">
        <v>1627</v>
      </c>
      <c r="G1098" s="16">
        <v>96</v>
      </c>
      <c r="H1098" s="12" t="s">
        <v>1648</v>
      </c>
      <c r="I1098" s="12" t="s">
        <v>557</v>
      </c>
      <c r="J1098" s="12" t="s">
        <v>826</v>
      </c>
      <c r="K1098" s="12" t="s">
        <v>2604</v>
      </c>
      <c r="L1098" s="12" t="s">
        <v>2705</v>
      </c>
      <c r="M1098" s="15">
        <v>456</v>
      </c>
      <c r="N1098" s="14">
        <f t="shared" si="34"/>
        <v>232.56</v>
      </c>
      <c r="O1098" s="13">
        <v>30.855581600000004</v>
      </c>
      <c r="P1098" s="12"/>
    </row>
    <row r="1099" spans="2:16" ht="15" customHeight="1" x14ac:dyDescent="0.25">
      <c r="B1099" s="18" t="s">
        <v>359</v>
      </c>
      <c r="C1099" s="17" t="s">
        <v>2585</v>
      </c>
      <c r="D1099" s="12" t="s">
        <v>409</v>
      </c>
      <c r="E1099" s="12"/>
      <c r="F1099" s="12" t="s">
        <v>1627</v>
      </c>
      <c r="G1099" s="16">
        <v>96</v>
      </c>
      <c r="H1099" s="12" t="s">
        <v>1648</v>
      </c>
      <c r="I1099" s="12" t="s">
        <v>557</v>
      </c>
      <c r="J1099" s="12" t="s">
        <v>826</v>
      </c>
      <c r="K1099" s="12" t="s">
        <v>2471</v>
      </c>
      <c r="L1099" s="12" t="s">
        <v>2584</v>
      </c>
      <c r="M1099" s="15">
        <v>456</v>
      </c>
      <c r="N1099" s="14">
        <f t="shared" si="34"/>
        <v>232.56</v>
      </c>
      <c r="O1099" s="13">
        <v>42.94</v>
      </c>
      <c r="P1099" s="12"/>
    </row>
    <row r="1100" spans="2:16" ht="15" customHeight="1" x14ac:dyDescent="0.25">
      <c r="B1100" s="18" t="s">
        <v>359</v>
      </c>
      <c r="C1100" s="17" t="s">
        <v>2791</v>
      </c>
      <c r="D1100" s="12" t="s">
        <v>409</v>
      </c>
      <c r="E1100" s="12"/>
      <c r="F1100" s="12" t="s">
        <v>877</v>
      </c>
      <c r="G1100" s="16">
        <v>103</v>
      </c>
      <c r="H1100" s="12" t="s">
        <v>756</v>
      </c>
      <c r="I1100" s="12" t="s">
        <v>466</v>
      </c>
      <c r="J1100" s="12" t="s">
        <v>826</v>
      </c>
      <c r="K1100" s="12" t="s">
        <v>2604</v>
      </c>
      <c r="L1100" s="12" t="s">
        <v>2790</v>
      </c>
      <c r="M1100" s="15">
        <v>457</v>
      </c>
      <c r="N1100" s="14">
        <f t="shared" si="34"/>
        <v>233.07</v>
      </c>
      <c r="O1100" s="13">
        <v>40.845138505920005</v>
      </c>
      <c r="P1100" s="12"/>
    </row>
    <row r="1101" spans="2:16" ht="15" customHeight="1" x14ac:dyDescent="0.25">
      <c r="B1101" s="18" t="s">
        <v>359</v>
      </c>
      <c r="C1101" s="17" t="s">
        <v>2667</v>
      </c>
      <c r="D1101" s="12" t="s">
        <v>409</v>
      </c>
      <c r="E1101" s="12"/>
      <c r="F1101" s="12" t="s">
        <v>674</v>
      </c>
      <c r="G1101" s="16">
        <v>98</v>
      </c>
      <c r="H1101" s="12" t="s">
        <v>1648</v>
      </c>
      <c r="I1101" s="12" t="s">
        <v>557</v>
      </c>
      <c r="J1101" s="12" t="s">
        <v>404</v>
      </c>
      <c r="K1101" s="12" t="s">
        <v>2604</v>
      </c>
      <c r="L1101" s="12" t="s">
        <v>2666</v>
      </c>
      <c r="M1101" s="15">
        <v>460</v>
      </c>
      <c r="N1101" s="14">
        <f t="shared" si="34"/>
        <v>234.6</v>
      </c>
      <c r="O1101" s="13">
        <v>23.69</v>
      </c>
      <c r="P1101" s="12"/>
    </row>
    <row r="1102" spans="2:16" ht="15" customHeight="1" x14ac:dyDescent="0.25">
      <c r="B1102" s="18" t="s">
        <v>359</v>
      </c>
      <c r="C1102" s="17" t="s">
        <v>2577</v>
      </c>
      <c r="D1102" s="12" t="s">
        <v>777</v>
      </c>
      <c r="E1102" s="12"/>
      <c r="F1102" s="12" t="s">
        <v>1717</v>
      </c>
      <c r="G1102" s="16">
        <v>91</v>
      </c>
      <c r="H1102" s="12" t="s">
        <v>1648</v>
      </c>
      <c r="I1102" s="12" t="s">
        <v>557</v>
      </c>
      <c r="J1102" s="12" t="s">
        <v>404</v>
      </c>
      <c r="K1102" s="12" t="s">
        <v>2471</v>
      </c>
      <c r="L1102" s="12" t="s">
        <v>2576</v>
      </c>
      <c r="M1102" s="15">
        <v>460</v>
      </c>
      <c r="N1102" s="14">
        <f t="shared" si="34"/>
        <v>234.6</v>
      </c>
      <c r="O1102" s="13">
        <v>22.9</v>
      </c>
      <c r="P1102" s="12"/>
    </row>
    <row r="1103" spans="2:16" ht="15" customHeight="1" x14ac:dyDescent="0.25">
      <c r="B1103" s="18" t="s">
        <v>359</v>
      </c>
      <c r="C1103" s="17" t="s">
        <v>2516</v>
      </c>
      <c r="D1103" s="12" t="s">
        <v>409</v>
      </c>
      <c r="E1103" s="12"/>
      <c r="F1103" s="12" t="s">
        <v>1717</v>
      </c>
      <c r="G1103" s="16">
        <v>91</v>
      </c>
      <c r="H1103" s="12" t="s">
        <v>1648</v>
      </c>
      <c r="I1103" s="12" t="s">
        <v>557</v>
      </c>
      <c r="J1103" s="12" t="s">
        <v>404</v>
      </c>
      <c r="K1103" s="12" t="s">
        <v>2471</v>
      </c>
      <c r="L1103" s="12" t="s">
        <v>2515</v>
      </c>
      <c r="M1103" s="15">
        <v>460</v>
      </c>
      <c r="N1103" s="14">
        <f t="shared" si="34"/>
        <v>234.6</v>
      </c>
      <c r="O1103" s="13">
        <v>21.9</v>
      </c>
      <c r="P1103" s="12"/>
    </row>
    <row r="1104" spans="2:16" ht="15" customHeight="1" x14ac:dyDescent="0.25">
      <c r="B1104" s="18" t="s">
        <v>359</v>
      </c>
      <c r="C1104" s="17" t="s">
        <v>2866</v>
      </c>
      <c r="D1104" s="19" t="s">
        <v>878</v>
      </c>
      <c r="E1104" s="12"/>
      <c r="F1104" s="12" t="s">
        <v>2865</v>
      </c>
      <c r="G1104" s="16">
        <v>103</v>
      </c>
      <c r="H1104" s="12" t="s">
        <v>1648</v>
      </c>
      <c r="I1104" s="12" t="s">
        <v>466</v>
      </c>
      <c r="J1104" s="12" t="s">
        <v>1822</v>
      </c>
      <c r="K1104" s="12" t="s">
        <v>2837</v>
      </c>
      <c r="L1104" s="12" t="s">
        <v>2864</v>
      </c>
      <c r="M1104" s="15">
        <v>461</v>
      </c>
      <c r="N1104" s="14">
        <f t="shared" si="34"/>
        <v>235.11</v>
      </c>
      <c r="O1104" s="13">
        <v>30.3</v>
      </c>
      <c r="P1104" s="12"/>
    </row>
    <row r="1105" spans="2:16" ht="15" customHeight="1" x14ac:dyDescent="0.25">
      <c r="B1105" s="18" t="s">
        <v>359</v>
      </c>
      <c r="C1105" s="17" t="s">
        <v>2718</v>
      </c>
      <c r="D1105" s="12" t="s">
        <v>409</v>
      </c>
      <c r="E1105" s="12"/>
      <c r="F1105" s="12" t="s">
        <v>805</v>
      </c>
      <c r="G1105" s="16">
        <v>101</v>
      </c>
      <c r="H1105" s="12" t="s">
        <v>1648</v>
      </c>
      <c r="I1105" s="12" t="s">
        <v>466</v>
      </c>
      <c r="J1105" s="12" t="s">
        <v>404</v>
      </c>
      <c r="K1105" s="12" t="s">
        <v>2604</v>
      </c>
      <c r="L1105" s="12" t="s">
        <v>2717</v>
      </c>
      <c r="M1105" s="15">
        <v>462</v>
      </c>
      <c r="N1105" s="14">
        <f t="shared" si="34"/>
        <v>235.62</v>
      </c>
      <c r="O1105" s="13">
        <v>31.07</v>
      </c>
      <c r="P1105" s="12"/>
    </row>
    <row r="1106" spans="2:16" ht="15" customHeight="1" x14ac:dyDescent="0.25">
      <c r="B1106" s="18" t="s">
        <v>359</v>
      </c>
      <c r="C1106" s="17" t="s">
        <v>2681</v>
      </c>
      <c r="D1106" s="12" t="s">
        <v>2300</v>
      </c>
      <c r="E1106" s="12"/>
      <c r="F1106" s="12" t="s">
        <v>805</v>
      </c>
      <c r="G1106" s="16">
        <v>101</v>
      </c>
      <c r="H1106" s="12" t="s">
        <v>2459</v>
      </c>
      <c r="I1106" s="12" t="s">
        <v>466</v>
      </c>
      <c r="J1106" s="12" t="s">
        <v>404</v>
      </c>
      <c r="K1106" s="12" t="s">
        <v>2604</v>
      </c>
      <c r="L1106" s="12" t="s">
        <v>2680</v>
      </c>
      <c r="M1106" s="15">
        <v>462</v>
      </c>
      <c r="N1106" s="14">
        <f t="shared" si="34"/>
        <v>235.62</v>
      </c>
      <c r="O1106" s="13">
        <v>33.090000000000003</v>
      </c>
      <c r="P1106" s="12"/>
    </row>
    <row r="1107" spans="2:16" ht="15" customHeight="1" x14ac:dyDescent="0.25">
      <c r="B1107" s="18" t="s">
        <v>359</v>
      </c>
      <c r="C1107" s="17" t="s">
        <v>2669</v>
      </c>
      <c r="D1107" s="12" t="s">
        <v>409</v>
      </c>
      <c r="E1107" s="12"/>
      <c r="F1107" s="12" t="s">
        <v>805</v>
      </c>
      <c r="G1107" s="16">
        <v>101</v>
      </c>
      <c r="H1107" s="12" t="s">
        <v>1648</v>
      </c>
      <c r="I1107" s="12" t="s">
        <v>466</v>
      </c>
      <c r="J1107" s="12" t="s">
        <v>404</v>
      </c>
      <c r="K1107" s="12" t="s">
        <v>2604</v>
      </c>
      <c r="L1107" s="12" t="s">
        <v>2668</v>
      </c>
      <c r="M1107" s="15">
        <v>462</v>
      </c>
      <c r="N1107" s="14">
        <f t="shared" si="34"/>
        <v>235.62</v>
      </c>
      <c r="O1107" s="13">
        <v>28.32</v>
      </c>
      <c r="P1107" s="12"/>
    </row>
    <row r="1108" spans="2:16" ht="15" customHeight="1" x14ac:dyDescent="0.25">
      <c r="B1108" s="18" t="s">
        <v>359</v>
      </c>
      <c r="C1108" s="17" t="s">
        <v>1668</v>
      </c>
      <c r="D1108" s="12" t="s">
        <v>404</v>
      </c>
      <c r="E1108" s="12"/>
      <c r="F1108" s="12" t="s">
        <v>1667</v>
      </c>
      <c r="G1108" s="16">
        <v>99</v>
      </c>
      <c r="H1108" s="12" t="s">
        <v>1648</v>
      </c>
      <c r="I1108" s="12" t="s">
        <v>557</v>
      </c>
      <c r="J1108" s="12" t="s">
        <v>404</v>
      </c>
      <c r="K1108" s="12" t="s">
        <v>1647</v>
      </c>
      <c r="L1108" s="12" t="s">
        <v>1666</v>
      </c>
      <c r="M1108" s="15">
        <v>462</v>
      </c>
      <c r="N1108" s="14">
        <f t="shared" si="34"/>
        <v>235.62</v>
      </c>
      <c r="O1108" s="13">
        <v>45.202500000000001</v>
      </c>
      <c r="P1108" s="30"/>
    </row>
    <row r="1109" spans="2:16" ht="15" customHeight="1" x14ac:dyDescent="0.25">
      <c r="B1109" s="18" t="s">
        <v>359</v>
      </c>
      <c r="C1109" s="17" t="s">
        <v>2819</v>
      </c>
      <c r="D1109" s="12" t="s">
        <v>829</v>
      </c>
      <c r="E1109" s="12"/>
      <c r="F1109" s="12" t="s">
        <v>1627</v>
      </c>
      <c r="G1109" s="16">
        <v>92</v>
      </c>
      <c r="H1109" s="12" t="s">
        <v>1648</v>
      </c>
      <c r="I1109" s="12" t="s">
        <v>466</v>
      </c>
      <c r="J1109" s="12" t="s">
        <v>826</v>
      </c>
      <c r="K1109" s="12" t="s">
        <v>2604</v>
      </c>
      <c r="L1109" s="12" t="s">
        <v>2818</v>
      </c>
      <c r="M1109" s="15">
        <v>462.5</v>
      </c>
      <c r="N1109" s="14">
        <f t="shared" si="34"/>
        <v>235.87</v>
      </c>
      <c r="O1109" s="13">
        <v>23.57</v>
      </c>
      <c r="P1109" s="12"/>
    </row>
    <row r="1110" spans="2:16" ht="15" customHeight="1" x14ac:dyDescent="0.25">
      <c r="B1110" s="18" t="s">
        <v>359</v>
      </c>
      <c r="C1110" s="25" t="s">
        <v>1870</v>
      </c>
      <c r="D1110" s="25" t="s">
        <v>404</v>
      </c>
      <c r="E1110" s="19"/>
      <c r="F1110" s="12" t="s">
        <v>1869</v>
      </c>
      <c r="G1110" s="42">
        <v>104</v>
      </c>
      <c r="H1110" s="19" t="s">
        <v>1648</v>
      </c>
      <c r="I1110" s="19" t="s">
        <v>466</v>
      </c>
      <c r="J1110" s="25" t="s">
        <v>404</v>
      </c>
      <c r="K1110" s="19" t="s">
        <v>1821</v>
      </c>
      <c r="L1110" s="19" t="s">
        <v>1868</v>
      </c>
      <c r="M1110" s="15">
        <v>462.5</v>
      </c>
      <c r="N1110" s="14">
        <f t="shared" si="34"/>
        <v>235.87</v>
      </c>
      <c r="O1110" s="13">
        <v>31.3</v>
      </c>
      <c r="P1110" s="13"/>
    </row>
    <row r="1111" spans="2:16" ht="15" customHeight="1" x14ac:dyDescent="0.25">
      <c r="B1111" s="18" t="s">
        <v>953</v>
      </c>
      <c r="C1111" s="17" t="s">
        <v>1000</v>
      </c>
      <c r="D1111" s="28" t="s">
        <v>404</v>
      </c>
      <c r="E1111" s="12"/>
      <c r="F1111" s="12" t="s">
        <v>999</v>
      </c>
      <c r="G1111" s="16" t="s">
        <v>976</v>
      </c>
      <c r="H1111" s="12" t="s">
        <v>412</v>
      </c>
      <c r="I1111" s="12" t="s">
        <v>405</v>
      </c>
      <c r="J1111" s="12" t="s">
        <v>404</v>
      </c>
      <c r="K1111" s="12" t="s">
        <v>949</v>
      </c>
      <c r="L1111" s="12" t="s">
        <v>998</v>
      </c>
      <c r="M1111" s="15">
        <v>463.5</v>
      </c>
      <c r="N1111" s="14">
        <f t="shared" si="34"/>
        <v>236.38</v>
      </c>
      <c r="O1111" s="13">
        <v>72.765000000000001</v>
      </c>
      <c r="P1111" s="12">
        <v>5.48</v>
      </c>
    </row>
    <row r="1112" spans="2:16" ht="15" customHeight="1" x14ac:dyDescent="0.25">
      <c r="B1112" s="18" t="s">
        <v>359</v>
      </c>
      <c r="C1112" s="17" t="s">
        <v>1712</v>
      </c>
      <c r="D1112" s="12" t="s">
        <v>404</v>
      </c>
      <c r="E1112" s="12"/>
      <c r="F1112" s="12" t="s">
        <v>1711</v>
      </c>
      <c r="G1112" s="16">
        <v>102</v>
      </c>
      <c r="H1112" s="12" t="s">
        <v>1648</v>
      </c>
      <c r="I1112" s="12" t="s">
        <v>557</v>
      </c>
      <c r="J1112" s="12" t="s">
        <v>404</v>
      </c>
      <c r="K1112" s="12" t="s">
        <v>1647</v>
      </c>
      <c r="L1112" s="12" t="s">
        <v>1710</v>
      </c>
      <c r="M1112" s="15">
        <v>464</v>
      </c>
      <c r="N1112" s="14">
        <f t="shared" si="34"/>
        <v>236.64</v>
      </c>
      <c r="O1112" s="13">
        <v>24.275462400000002</v>
      </c>
      <c r="P1112" s="30"/>
    </row>
    <row r="1113" spans="2:16" ht="15" customHeight="1" x14ac:dyDescent="0.25">
      <c r="B1113" s="18" t="s">
        <v>359</v>
      </c>
      <c r="C1113" s="17" t="s">
        <v>3477</v>
      </c>
      <c r="D1113" s="12" t="s">
        <v>2111</v>
      </c>
      <c r="E1113" s="12"/>
      <c r="F1113" s="12" t="s">
        <v>1605</v>
      </c>
      <c r="G1113" s="16">
        <v>106</v>
      </c>
      <c r="H1113" s="12" t="s">
        <v>1648</v>
      </c>
      <c r="I1113" s="12" t="s">
        <v>557</v>
      </c>
      <c r="J1113" s="12" t="s">
        <v>404</v>
      </c>
      <c r="K1113" s="12" t="s">
        <v>3476</v>
      </c>
      <c r="L1113" s="12" t="s">
        <v>3475</v>
      </c>
      <c r="M1113" s="15">
        <v>465</v>
      </c>
      <c r="N1113" s="14">
        <f t="shared" si="34"/>
        <v>237.15</v>
      </c>
      <c r="O1113" s="13">
        <v>34.188940744320007</v>
      </c>
      <c r="P1113" s="12"/>
    </row>
    <row r="1114" spans="2:16" ht="15" customHeight="1" x14ac:dyDescent="0.25">
      <c r="B1114" s="18" t="s">
        <v>359</v>
      </c>
      <c r="C1114" s="17" t="s">
        <v>2146</v>
      </c>
      <c r="D1114" s="12" t="s">
        <v>2111</v>
      </c>
      <c r="E1114" s="12"/>
      <c r="F1114" s="12" t="s">
        <v>1605</v>
      </c>
      <c r="G1114" s="16">
        <v>106</v>
      </c>
      <c r="H1114" s="12" t="s">
        <v>1648</v>
      </c>
      <c r="I1114" s="12" t="s">
        <v>557</v>
      </c>
      <c r="J1114" s="12" t="s">
        <v>404</v>
      </c>
      <c r="K1114" s="12" t="s">
        <v>2110</v>
      </c>
      <c r="L1114" s="12" t="s">
        <v>2145</v>
      </c>
      <c r="M1114" s="15">
        <v>465</v>
      </c>
      <c r="N1114" s="14">
        <f t="shared" si="34"/>
        <v>237.15</v>
      </c>
      <c r="O1114" s="13">
        <v>34.06</v>
      </c>
      <c r="P1114" s="12"/>
    </row>
    <row r="1115" spans="2:16" ht="15" customHeight="1" x14ac:dyDescent="0.25">
      <c r="B1115" s="22" t="s">
        <v>359</v>
      </c>
      <c r="C1115" s="21" t="s">
        <v>919</v>
      </c>
      <c r="D1115" s="19" t="s">
        <v>409</v>
      </c>
      <c r="E1115" s="19"/>
      <c r="F1115" s="19" t="s">
        <v>791</v>
      </c>
      <c r="G1115" s="19">
        <v>100</v>
      </c>
      <c r="H1115" s="19" t="s">
        <v>451</v>
      </c>
      <c r="I1115" s="19" t="s">
        <v>557</v>
      </c>
      <c r="J1115" s="19" t="s">
        <v>826</v>
      </c>
      <c r="K1115" s="19" t="s">
        <v>918</v>
      </c>
      <c r="L1115" s="19" t="s">
        <v>917</v>
      </c>
      <c r="M1115" s="20">
        <v>465</v>
      </c>
      <c r="N1115" s="14">
        <f t="shared" si="34"/>
        <v>237.15</v>
      </c>
      <c r="O1115" s="13">
        <v>32.79</v>
      </c>
      <c r="P1115" s="19"/>
    </row>
    <row r="1116" spans="2:16" ht="15" customHeight="1" x14ac:dyDescent="0.25">
      <c r="B1116" s="18" t="s">
        <v>359</v>
      </c>
      <c r="C1116" s="26" t="s">
        <v>2775</v>
      </c>
      <c r="D1116" s="12" t="s">
        <v>829</v>
      </c>
      <c r="E1116" s="12"/>
      <c r="F1116" s="12" t="s">
        <v>877</v>
      </c>
      <c r="G1116" s="16">
        <v>107</v>
      </c>
      <c r="H1116" s="12" t="s">
        <v>756</v>
      </c>
      <c r="I1116" s="12" t="s">
        <v>557</v>
      </c>
      <c r="J1116" s="12" t="s">
        <v>826</v>
      </c>
      <c r="K1116" s="12" t="s">
        <v>2604</v>
      </c>
      <c r="L1116" s="12" t="s">
        <v>2774</v>
      </c>
      <c r="M1116" s="15">
        <v>466</v>
      </c>
      <c r="N1116" s="14">
        <f t="shared" si="34"/>
        <v>237.66</v>
      </c>
      <c r="O1116" s="13">
        <v>35.07</v>
      </c>
      <c r="P1116" s="12"/>
    </row>
    <row r="1117" spans="2:16" ht="15" customHeight="1" x14ac:dyDescent="0.25">
      <c r="B1117" s="18" t="s">
        <v>953</v>
      </c>
      <c r="C1117" s="17" t="s">
        <v>1016</v>
      </c>
      <c r="D1117" s="28" t="s">
        <v>404</v>
      </c>
      <c r="E1117" s="12" t="s">
        <v>951</v>
      </c>
      <c r="F1117" s="12" t="s">
        <v>1013</v>
      </c>
      <c r="G1117" s="16">
        <v>121</v>
      </c>
      <c r="H1117" s="12" t="s">
        <v>412</v>
      </c>
      <c r="I1117" s="12" t="s">
        <v>405</v>
      </c>
      <c r="J1117" s="12" t="s">
        <v>404</v>
      </c>
      <c r="K1117" s="12" t="s">
        <v>949</v>
      </c>
      <c r="L1117" s="12" t="s">
        <v>1015</v>
      </c>
      <c r="M1117" s="15">
        <v>466</v>
      </c>
      <c r="N1117" s="14">
        <f t="shared" si="34"/>
        <v>237.66</v>
      </c>
      <c r="O1117" s="13">
        <v>78.718500000000006</v>
      </c>
      <c r="P1117" s="12"/>
    </row>
    <row r="1118" spans="2:16" ht="15" customHeight="1" x14ac:dyDescent="0.25">
      <c r="B1118" s="18" t="s">
        <v>359</v>
      </c>
      <c r="C1118" s="17" t="s">
        <v>2382</v>
      </c>
      <c r="D1118" s="12" t="s">
        <v>2111</v>
      </c>
      <c r="E1118" s="12"/>
      <c r="F1118" s="12" t="s">
        <v>680</v>
      </c>
      <c r="G1118" s="16">
        <v>103</v>
      </c>
      <c r="H1118" s="12" t="s">
        <v>756</v>
      </c>
      <c r="I1118" s="12" t="s">
        <v>557</v>
      </c>
      <c r="J1118" s="12" t="s">
        <v>404</v>
      </c>
      <c r="K1118" s="12" t="s">
        <v>2258</v>
      </c>
      <c r="L1118" s="12" t="s">
        <v>2381</v>
      </c>
      <c r="M1118" s="15">
        <v>467</v>
      </c>
      <c r="N1118" s="14">
        <f t="shared" si="34"/>
        <v>238.17</v>
      </c>
      <c r="O1118" s="13">
        <v>29</v>
      </c>
      <c r="P1118" s="12"/>
    </row>
    <row r="1119" spans="2:16" ht="15" customHeight="1" x14ac:dyDescent="0.25">
      <c r="B1119" s="18" t="s">
        <v>953</v>
      </c>
      <c r="C1119" s="17" t="s">
        <v>988</v>
      </c>
      <c r="D1119" s="28" t="s">
        <v>404</v>
      </c>
      <c r="E1119" s="12"/>
      <c r="F1119" s="12" t="s">
        <v>987</v>
      </c>
      <c r="G1119" s="16">
        <v>123</v>
      </c>
      <c r="H1119" s="12" t="s">
        <v>412</v>
      </c>
      <c r="I1119" s="12" t="s">
        <v>405</v>
      </c>
      <c r="J1119" s="12" t="s">
        <v>404</v>
      </c>
      <c r="K1119" s="12" t="s">
        <v>949</v>
      </c>
      <c r="L1119" s="12" t="s">
        <v>986</v>
      </c>
      <c r="M1119" s="15">
        <v>467</v>
      </c>
      <c r="N1119" s="14">
        <f t="shared" si="34"/>
        <v>238.17</v>
      </c>
      <c r="O1119" s="13">
        <v>78.958756800000003</v>
      </c>
      <c r="P1119" s="12"/>
    </row>
    <row r="1120" spans="2:16" ht="15" customHeight="1" x14ac:dyDescent="0.25">
      <c r="B1120" s="18" t="s">
        <v>359</v>
      </c>
      <c r="C1120" s="17" t="s">
        <v>2694</v>
      </c>
      <c r="D1120" s="12" t="s">
        <v>757</v>
      </c>
      <c r="E1120" s="12"/>
      <c r="F1120" s="12" t="s">
        <v>808</v>
      </c>
      <c r="G1120" s="16">
        <v>102</v>
      </c>
      <c r="H1120" s="12" t="s">
        <v>756</v>
      </c>
      <c r="I1120" s="12" t="s">
        <v>557</v>
      </c>
      <c r="J1120" s="12" t="s">
        <v>404</v>
      </c>
      <c r="K1120" s="12" t="s">
        <v>2604</v>
      </c>
      <c r="L1120" s="12" t="s">
        <v>2693</v>
      </c>
      <c r="M1120" s="15">
        <v>468</v>
      </c>
      <c r="N1120" s="14">
        <f t="shared" si="34"/>
        <v>238.68</v>
      </c>
      <c r="O1120" s="13">
        <v>28.17</v>
      </c>
      <c r="P1120" s="12"/>
    </row>
    <row r="1121" spans="2:16" ht="15" customHeight="1" x14ac:dyDescent="0.25">
      <c r="B1121" s="18" t="s">
        <v>953</v>
      </c>
      <c r="C1121" s="17" t="s">
        <v>1021</v>
      </c>
      <c r="D1121" s="28" t="s">
        <v>404</v>
      </c>
      <c r="E1121" s="12" t="s">
        <v>951</v>
      </c>
      <c r="F1121" s="12" t="s">
        <v>1018</v>
      </c>
      <c r="G1121" s="16">
        <v>114</v>
      </c>
      <c r="H1121" s="12" t="s">
        <v>412</v>
      </c>
      <c r="I1121" s="12" t="s">
        <v>427</v>
      </c>
      <c r="J1121" s="12" t="s">
        <v>404</v>
      </c>
      <c r="K1121" s="12" t="s">
        <v>949</v>
      </c>
      <c r="L1121" s="12" t="s">
        <v>1020</v>
      </c>
      <c r="M1121" s="15">
        <v>468</v>
      </c>
      <c r="N1121" s="14">
        <f t="shared" si="34"/>
        <v>238.68</v>
      </c>
      <c r="O1121" s="13">
        <v>71.662500000000009</v>
      </c>
      <c r="P1121" s="12"/>
    </row>
    <row r="1122" spans="2:16" ht="15" customHeight="1" x14ac:dyDescent="0.25">
      <c r="B1122" s="18" t="s">
        <v>359</v>
      </c>
      <c r="C1122" s="17" t="s">
        <v>2911</v>
      </c>
      <c r="D1122" s="12" t="s">
        <v>829</v>
      </c>
      <c r="E1122" s="12"/>
      <c r="F1122" s="12" t="s">
        <v>1635</v>
      </c>
      <c r="G1122" s="16">
        <v>96</v>
      </c>
      <c r="H1122" s="12" t="s">
        <v>1648</v>
      </c>
      <c r="I1122" s="12" t="s">
        <v>557</v>
      </c>
      <c r="J1122" s="12" t="s">
        <v>404</v>
      </c>
      <c r="K1122" s="12" t="s">
        <v>2902</v>
      </c>
      <c r="L1122" s="12" t="s">
        <v>2910</v>
      </c>
      <c r="M1122" s="15">
        <v>468.5</v>
      </c>
      <c r="N1122" s="14">
        <f t="shared" si="34"/>
        <v>238.93</v>
      </c>
      <c r="O1122" s="13">
        <v>23.642729791680001</v>
      </c>
      <c r="P1122" s="12"/>
    </row>
    <row r="1123" spans="2:16" ht="15" customHeight="1" x14ac:dyDescent="0.25">
      <c r="B1123" s="18" t="s">
        <v>359</v>
      </c>
      <c r="C1123" s="17" t="s">
        <v>621</v>
      </c>
      <c r="D1123" s="12" t="s">
        <v>404</v>
      </c>
      <c r="E1123" s="12"/>
      <c r="F1123" s="12" t="s">
        <v>620</v>
      </c>
      <c r="G1123" s="16" t="s">
        <v>619</v>
      </c>
      <c r="H1123" s="12" t="s">
        <v>569</v>
      </c>
      <c r="I1123" s="12" t="s">
        <v>405</v>
      </c>
      <c r="J1123" s="12" t="s">
        <v>404</v>
      </c>
      <c r="K1123" s="12" t="s">
        <v>556</v>
      </c>
      <c r="L1123" s="12" t="s">
        <v>618</v>
      </c>
      <c r="M1123" s="15">
        <v>469.5</v>
      </c>
      <c r="N1123" s="14">
        <f t="shared" si="34"/>
        <v>239.44</v>
      </c>
      <c r="O1123" s="13">
        <v>56.889000000000003</v>
      </c>
      <c r="P1123" s="12">
        <v>1.32</v>
      </c>
    </row>
    <row r="1124" spans="2:16" ht="15" customHeight="1" x14ac:dyDescent="0.25">
      <c r="B1124" s="18" t="s">
        <v>359</v>
      </c>
      <c r="C1124" s="17" t="s">
        <v>3176</v>
      </c>
      <c r="D1124" s="12" t="s">
        <v>829</v>
      </c>
      <c r="E1124" s="12"/>
      <c r="F1124" s="12" t="s">
        <v>697</v>
      </c>
      <c r="G1124" s="16">
        <v>100</v>
      </c>
      <c r="H1124" s="12" t="s">
        <v>537</v>
      </c>
      <c r="I1124" s="12" t="s">
        <v>557</v>
      </c>
      <c r="J1124" s="12" t="s">
        <v>826</v>
      </c>
      <c r="K1124" s="12" t="s">
        <v>2946</v>
      </c>
      <c r="L1124" s="12" t="s">
        <v>3175</v>
      </c>
      <c r="M1124" s="15">
        <v>470.5</v>
      </c>
      <c r="N1124" s="14">
        <f t="shared" si="34"/>
        <v>239.95</v>
      </c>
      <c r="O1124" s="13">
        <v>29.321485900000006</v>
      </c>
      <c r="P1124" s="12"/>
    </row>
    <row r="1125" spans="2:16" ht="15" customHeight="1" x14ac:dyDescent="0.25">
      <c r="B1125" s="18" t="s">
        <v>359</v>
      </c>
      <c r="C1125" s="17" t="s">
        <v>2923</v>
      </c>
      <c r="D1125" s="12" t="s">
        <v>409</v>
      </c>
      <c r="E1125" s="12"/>
      <c r="F1125" s="12" t="s">
        <v>805</v>
      </c>
      <c r="G1125" s="16">
        <v>101</v>
      </c>
      <c r="H1125" s="12" t="s">
        <v>1648</v>
      </c>
      <c r="I1125" s="12" t="s">
        <v>466</v>
      </c>
      <c r="J1125" s="12" t="s">
        <v>404</v>
      </c>
      <c r="K1125" s="12" t="s">
        <v>2902</v>
      </c>
      <c r="L1125" s="12" t="s">
        <v>2922</v>
      </c>
      <c r="M1125" s="15">
        <v>470.5</v>
      </c>
      <c r="N1125" s="14">
        <f t="shared" si="34"/>
        <v>239.95</v>
      </c>
      <c r="O1125" s="13">
        <v>29.762410500000001</v>
      </c>
      <c r="P1125" s="12"/>
    </row>
    <row r="1126" spans="2:16" ht="15" customHeight="1" x14ac:dyDescent="0.25">
      <c r="B1126" s="18" t="s">
        <v>359</v>
      </c>
      <c r="C1126" s="17" t="s">
        <v>2847</v>
      </c>
      <c r="D1126" s="19" t="s">
        <v>829</v>
      </c>
      <c r="E1126" s="12"/>
      <c r="F1126" s="12" t="s">
        <v>1499</v>
      </c>
      <c r="G1126" s="16">
        <v>99</v>
      </c>
      <c r="H1126" s="12" t="s">
        <v>1648</v>
      </c>
      <c r="I1126" s="12" t="s">
        <v>466</v>
      </c>
      <c r="J1126" s="12" t="s">
        <v>826</v>
      </c>
      <c r="K1126" s="12" t="s">
        <v>2837</v>
      </c>
      <c r="L1126" s="12" t="s">
        <v>2846</v>
      </c>
      <c r="M1126" s="15">
        <v>470.5</v>
      </c>
      <c r="N1126" s="14">
        <f t="shared" si="34"/>
        <v>239.95</v>
      </c>
      <c r="O1126" s="13">
        <v>34.671488626560006</v>
      </c>
      <c r="P1126" s="12"/>
    </row>
    <row r="1127" spans="2:16" ht="15" customHeight="1" x14ac:dyDescent="0.25">
      <c r="B1127" s="18" t="s">
        <v>359</v>
      </c>
      <c r="C1127" s="17" t="s">
        <v>1741</v>
      </c>
      <c r="D1127" s="12" t="s">
        <v>404</v>
      </c>
      <c r="E1127" s="12"/>
      <c r="F1127" s="12" t="s">
        <v>1740</v>
      </c>
      <c r="G1127" s="16">
        <v>93</v>
      </c>
      <c r="H1127" s="12" t="s">
        <v>1648</v>
      </c>
      <c r="I1127" s="12" t="s">
        <v>466</v>
      </c>
      <c r="J1127" s="12" t="s">
        <v>404</v>
      </c>
      <c r="K1127" s="12" t="s">
        <v>1647</v>
      </c>
      <c r="L1127" s="12" t="s">
        <v>1739</v>
      </c>
      <c r="M1127" s="15">
        <v>470.5</v>
      </c>
      <c r="N1127" s="14">
        <f t="shared" si="34"/>
        <v>239.95</v>
      </c>
      <c r="O1127" s="13">
        <v>23.782247999999999</v>
      </c>
      <c r="P1127" s="12"/>
    </row>
    <row r="1128" spans="2:16" ht="15" customHeight="1" x14ac:dyDescent="0.25">
      <c r="B1128" s="18" t="s">
        <v>953</v>
      </c>
      <c r="C1128" s="17" t="s">
        <v>982</v>
      </c>
      <c r="D1128" s="28" t="s">
        <v>404</v>
      </c>
      <c r="E1128" s="12"/>
      <c r="F1128" s="12" t="s">
        <v>624</v>
      </c>
      <c r="G1128" s="16" t="s">
        <v>623</v>
      </c>
      <c r="H1128" s="12" t="s">
        <v>412</v>
      </c>
      <c r="I1128" s="12" t="s">
        <v>405</v>
      </c>
      <c r="J1128" s="12" t="s">
        <v>404</v>
      </c>
      <c r="K1128" s="12" t="s">
        <v>949</v>
      </c>
      <c r="L1128" s="12" t="s">
        <v>981</v>
      </c>
      <c r="M1128" s="15">
        <v>473</v>
      </c>
      <c r="N1128" s="14">
        <f t="shared" si="34"/>
        <v>241.23</v>
      </c>
      <c r="O1128" s="13">
        <v>70.56</v>
      </c>
      <c r="P1128" s="12">
        <v>2.36</v>
      </c>
    </row>
    <row r="1129" spans="2:16" ht="15" customHeight="1" x14ac:dyDescent="0.25">
      <c r="B1129" s="18" t="s">
        <v>359</v>
      </c>
      <c r="C1129" s="17" t="s">
        <v>1735</v>
      </c>
      <c r="D1129" s="12" t="s">
        <v>404</v>
      </c>
      <c r="E1129" s="12"/>
      <c r="F1129" s="12" t="s">
        <v>1734</v>
      </c>
      <c r="G1129" s="16">
        <v>99</v>
      </c>
      <c r="H1129" s="12" t="s">
        <v>1648</v>
      </c>
      <c r="I1129" s="12" t="s">
        <v>466</v>
      </c>
      <c r="J1129" s="12" t="s">
        <v>404</v>
      </c>
      <c r="K1129" s="12" t="s">
        <v>1647</v>
      </c>
      <c r="L1129" s="12" t="s">
        <v>1733</v>
      </c>
      <c r="M1129" s="15">
        <v>474</v>
      </c>
      <c r="N1129" s="14">
        <f t="shared" si="34"/>
        <v>241.74</v>
      </c>
      <c r="O1129" s="13">
        <v>23.1525</v>
      </c>
      <c r="P1129" s="12"/>
    </row>
    <row r="1130" spans="2:16" ht="15" customHeight="1" x14ac:dyDescent="0.25">
      <c r="B1130" s="18" t="s">
        <v>359</v>
      </c>
      <c r="C1130" s="17" t="s">
        <v>935</v>
      </c>
      <c r="D1130" s="12" t="s">
        <v>409</v>
      </c>
      <c r="E1130" s="12"/>
      <c r="F1130" s="12" t="s">
        <v>934</v>
      </c>
      <c r="G1130" s="16">
        <v>95</v>
      </c>
      <c r="H1130" s="12" t="s">
        <v>451</v>
      </c>
      <c r="I1130" s="12" t="s">
        <v>466</v>
      </c>
      <c r="J1130" s="12" t="s">
        <v>826</v>
      </c>
      <c r="K1130" s="12" t="s">
        <v>918</v>
      </c>
      <c r="L1130" s="12" t="s">
        <v>933</v>
      </c>
      <c r="M1130" s="15">
        <v>475</v>
      </c>
      <c r="N1130" s="14">
        <f t="shared" si="34"/>
        <v>242.25</v>
      </c>
      <c r="O1130" s="13">
        <v>23.516468200000002</v>
      </c>
      <c r="P1130" s="12"/>
    </row>
    <row r="1131" spans="2:16" ht="15" customHeight="1" x14ac:dyDescent="0.25">
      <c r="B1131" s="18" t="s">
        <v>359</v>
      </c>
      <c r="C1131" s="17" t="s">
        <v>2648</v>
      </c>
      <c r="D1131" s="12" t="s">
        <v>923</v>
      </c>
      <c r="E1131" s="12"/>
      <c r="F1131" s="12" t="s">
        <v>697</v>
      </c>
      <c r="G1131" s="16">
        <v>100</v>
      </c>
      <c r="H1131" s="12" t="s">
        <v>756</v>
      </c>
      <c r="I1131" s="12" t="s">
        <v>557</v>
      </c>
      <c r="J1131" s="12" t="s">
        <v>404</v>
      </c>
      <c r="K1131" s="12" t="s">
        <v>2604</v>
      </c>
      <c r="L1131" s="12" t="s">
        <v>2647</v>
      </c>
      <c r="M1131" s="15">
        <v>475.5</v>
      </c>
      <c r="N1131" s="14">
        <f t="shared" si="34"/>
        <v>242.5</v>
      </c>
      <c r="O1131" s="13">
        <v>25.94</v>
      </c>
      <c r="P1131" s="12"/>
    </row>
    <row r="1132" spans="2:16" ht="15" customHeight="1" x14ac:dyDescent="0.25">
      <c r="B1132" s="18" t="s">
        <v>359</v>
      </c>
      <c r="C1132" s="17" t="s">
        <v>2977</v>
      </c>
      <c r="D1132" s="12" t="s">
        <v>878</v>
      </c>
      <c r="E1132" s="12"/>
      <c r="F1132" s="12" t="s">
        <v>677</v>
      </c>
      <c r="G1132" s="16">
        <v>100</v>
      </c>
      <c r="H1132" s="12" t="s">
        <v>537</v>
      </c>
      <c r="I1132" s="12" t="s">
        <v>466</v>
      </c>
      <c r="J1132" s="12" t="s">
        <v>404</v>
      </c>
      <c r="K1132" s="12" t="s">
        <v>2946</v>
      </c>
      <c r="L1132" s="12" t="s">
        <v>2976</v>
      </c>
      <c r="M1132" s="15">
        <v>476</v>
      </c>
      <c r="N1132" s="14">
        <f t="shared" si="34"/>
        <v>242.76</v>
      </c>
      <c r="O1132" s="13">
        <v>26.68</v>
      </c>
      <c r="P1132" s="12"/>
    </row>
    <row r="1133" spans="2:16" ht="15" customHeight="1" x14ac:dyDescent="0.25">
      <c r="B1133" s="18" t="s">
        <v>359</v>
      </c>
      <c r="C1133" s="17" t="s">
        <v>1887</v>
      </c>
      <c r="D1133" s="12" t="s">
        <v>404</v>
      </c>
      <c r="E1133" s="12"/>
      <c r="F1133" s="12" t="s">
        <v>1802</v>
      </c>
      <c r="G1133" s="16">
        <v>99</v>
      </c>
      <c r="H1133" s="12" t="s">
        <v>1648</v>
      </c>
      <c r="I1133" s="12" t="s">
        <v>466</v>
      </c>
      <c r="J1133" s="12" t="s">
        <v>404</v>
      </c>
      <c r="K1133" s="12" t="s">
        <v>1821</v>
      </c>
      <c r="L1133" s="12" t="s">
        <v>1886</v>
      </c>
      <c r="M1133" s="15">
        <v>477</v>
      </c>
      <c r="N1133" s="14">
        <f t="shared" si="34"/>
        <v>243.27</v>
      </c>
      <c r="O1133" s="13">
        <v>27.1</v>
      </c>
      <c r="P1133" s="12"/>
    </row>
    <row r="1134" spans="2:16" ht="15" customHeight="1" x14ac:dyDescent="0.25">
      <c r="B1134" s="18" t="s">
        <v>953</v>
      </c>
      <c r="C1134" s="17" t="s">
        <v>974</v>
      </c>
      <c r="D1134" s="28" t="s">
        <v>404</v>
      </c>
      <c r="E1134" s="12"/>
      <c r="F1134" s="12" t="s">
        <v>973</v>
      </c>
      <c r="G1134" s="16" t="s">
        <v>634</v>
      </c>
      <c r="H1134" s="12" t="s">
        <v>412</v>
      </c>
      <c r="I1134" s="12" t="s">
        <v>405</v>
      </c>
      <c r="J1134" s="12" t="s">
        <v>404</v>
      </c>
      <c r="K1134" s="12" t="s">
        <v>949</v>
      </c>
      <c r="L1134" s="12" t="s">
        <v>972</v>
      </c>
      <c r="M1134" s="15">
        <v>478</v>
      </c>
      <c r="N1134" s="14">
        <f t="shared" si="34"/>
        <v>243.78</v>
      </c>
      <c r="O1134" s="13">
        <v>71.662500000000009</v>
      </c>
      <c r="P1134" s="12"/>
    </row>
    <row r="1135" spans="2:16" ht="15" customHeight="1" x14ac:dyDescent="0.25">
      <c r="B1135" s="18" t="s">
        <v>359</v>
      </c>
      <c r="C1135" s="17" t="s">
        <v>941</v>
      </c>
      <c r="D1135" s="12" t="s">
        <v>409</v>
      </c>
      <c r="E1135" s="12"/>
      <c r="F1135" s="12" t="s">
        <v>808</v>
      </c>
      <c r="G1135" s="16">
        <v>102</v>
      </c>
      <c r="H1135" s="12" t="s">
        <v>451</v>
      </c>
      <c r="I1135" s="12" t="s">
        <v>557</v>
      </c>
      <c r="J1135" s="12" t="s">
        <v>826</v>
      </c>
      <c r="K1135" s="12" t="s">
        <v>918</v>
      </c>
      <c r="L1135" s="12" t="s">
        <v>940</v>
      </c>
      <c r="M1135" s="15">
        <v>478</v>
      </c>
      <c r="N1135" s="14">
        <f t="shared" si="34"/>
        <v>243.78</v>
      </c>
      <c r="O1135" s="13">
        <v>33.51</v>
      </c>
      <c r="P1135" s="12"/>
    </row>
    <row r="1136" spans="2:16" ht="15" customHeight="1" x14ac:dyDescent="0.25">
      <c r="B1136" s="18" t="s">
        <v>359</v>
      </c>
      <c r="C1136" s="17" t="s">
        <v>1675</v>
      </c>
      <c r="D1136" s="12" t="s">
        <v>404</v>
      </c>
      <c r="E1136" s="12"/>
      <c r="F1136" s="12" t="s">
        <v>1674</v>
      </c>
      <c r="G1136" s="16">
        <v>97</v>
      </c>
      <c r="H1136" s="12" t="s">
        <v>1648</v>
      </c>
      <c r="I1136" s="12" t="s">
        <v>557</v>
      </c>
      <c r="J1136" s="12" t="s">
        <v>404</v>
      </c>
      <c r="K1136" s="12" t="s">
        <v>1647</v>
      </c>
      <c r="L1136" s="12" t="s">
        <v>1673</v>
      </c>
      <c r="M1136" s="15">
        <v>478.5</v>
      </c>
      <c r="N1136" s="14">
        <f t="shared" si="34"/>
        <v>244.03</v>
      </c>
      <c r="O1136" s="13">
        <v>25.382548800000002</v>
      </c>
      <c r="P1136" s="12"/>
    </row>
    <row r="1137" spans="2:16" ht="15" customHeight="1" x14ac:dyDescent="0.25">
      <c r="B1137" s="18" t="s">
        <v>359</v>
      </c>
      <c r="C1137" s="17" t="s">
        <v>2708</v>
      </c>
      <c r="D1137" s="12" t="s">
        <v>777</v>
      </c>
      <c r="E1137" s="12"/>
      <c r="F1137" s="12" t="s">
        <v>677</v>
      </c>
      <c r="G1137" s="16">
        <v>104</v>
      </c>
      <c r="H1137" s="12" t="s">
        <v>1648</v>
      </c>
      <c r="I1137" s="12" t="s">
        <v>557</v>
      </c>
      <c r="J1137" s="12" t="s">
        <v>404</v>
      </c>
      <c r="K1137" s="12" t="s">
        <v>2604</v>
      </c>
      <c r="L1137" s="12" t="s">
        <v>2707</v>
      </c>
      <c r="M1137" s="15">
        <v>480.5</v>
      </c>
      <c r="N1137" s="14">
        <f t="shared" si="34"/>
        <v>245.05</v>
      </c>
      <c r="O1137" s="13">
        <v>28.24</v>
      </c>
      <c r="P1137" s="12"/>
    </row>
    <row r="1138" spans="2:16" ht="15" customHeight="1" x14ac:dyDescent="0.25">
      <c r="B1138" s="18" t="s">
        <v>953</v>
      </c>
      <c r="C1138" s="17" t="s">
        <v>966</v>
      </c>
      <c r="D1138" s="28" t="s">
        <v>404</v>
      </c>
      <c r="E1138" s="12"/>
      <c r="F1138" s="12" t="s">
        <v>965</v>
      </c>
      <c r="G1138" s="16">
        <v>114</v>
      </c>
      <c r="H1138" s="12" t="s">
        <v>412</v>
      </c>
      <c r="I1138" s="12" t="s">
        <v>405</v>
      </c>
      <c r="J1138" s="12" t="s">
        <v>404</v>
      </c>
      <c r="K1138" s="12" t="s">
        <v>949</v>
      </c>
      <c r="L1138" s="12" t="s">
        <v>964</v>
      </c>
      <c r="M1138" s="15">
        <v>482.5</v>
      </c>
      <c r="N1138" s="14">
        <f t="shared" si="34"/>
        <v>246.07</v>
      </c>
      <c r="O1138" s="13">
        <v>63.116625600000006</v>
      </c>
      <c r="P1138" s="12"/>
    </row>
    <row r="1139" spans="2:16" ht="15" customHeight="1" x14ac:dyDescent="0.25">
      <c r="B1139" s="18" t="s">
        <v>359</v>
      </c>
      <c r="C1139" s="17" t="s">
        <v>2469</v>
      </c>
      <c r="D1139" s="12" t="s">
        <v>409</v>
      </c>
      <c r="E1139" s="12"/>
      <c r="F1139" s="12" t="s">
        <v>1661</v>
      </c>
      <c r="G1139" s="16">
        <v>101</v>
      </c>
      <c r="H1139" s="12" t="s">
        <v>1648</v>
      </c>
      <c r="I1139" s="12" t="s">
        <v>557</v>
      </c>
      <c r="J1139" s="12" t="s">
        <v>404</v>
      </c>
      <c r="K1139" s="12" t="s">
        <v>2441</v>
      </c>
      <c r="L1139" s="12" t="s">
        <v>2468</v>
      </c>
      <c r="M1139" s="15">
        <v>483</v>
      </c>
      <c r="N1139" s="14">
        <f t="shared" si="34"/>
        <v>246.33</v>
      </c>
      <c r="O1139" s="13">
        <v>29.4</v>
      </c>
      <c r="P1139" s="30"/>
    </row>
    <row r="1140" spans="2:16" ht="15" customHeight="1" x14ac:dyDescent="0.25">
      <c r="B1140" s="18" t="s">
        <v>359</v>
      </c>
      <c r="C1140" s="17" t="s">
        <v>2799</v>
      </c>
      <c r="D1140" s="12" t="s">
        <v>777</v>
      </c>
      <c r="E1140" s="12"/>
      <c r="F1140" s="12" t="s">
        <v>1679</v>
      </c>
      <c r="G1140" s="16">
        <v>101</v>
      </c>
      <c r="H1140" s="12" t="s">
        <v>1648</v>
      </c>
      <c r="I1140" s="12" t="s">
        <v>557</v>
      </c>
      <c r="J1140" s="12" t="s">
        <v>404</v>
      </c>
      <c r="K1140" s="12" t="s">
        <v>2604</v>
      </c>
      <c r="L1140" s="12" t="s">
        <v>2798</v>
      </c>
      <c r="M1140" s="15">
        <v>484.5</v>
      </c>
      <c r="N1140" s="14">
        <f t="shared" si="34"/>
        <v>247.09</v>
      </c>
      <c r="O1140" s="13">
        <v>27.09</v>
      </c>
      <c r="P1140" s="12"/>
    </row>
    <row r="1141" spans="2:16" ht="15" customHeight="1" x14ac:dyDescent="0.25">
      <c r="B1141" s="18" t="s">
        <v>359</v>
      </c>
      <c r="C1141" s="17" t="s">
        <v>2759</v>
      </c>
      <c r="D1141" s="12" t="s">
        <v>777</v>
      </c>
      <c r="E1141" s="12"/>
      <c r="F1141" s="12" t="s">
        <v>1611</v>
      </c>
      <c r="G1141" s="16">
        <v>101</v>
      </c>
      <c r="H1141" s="12" t="s">
        <v>756</v>
      </c>
      <c r="I1141" s="12" t="s">
        <v>466</v>
      </c>
      <c r="J1141" s="12" t="s">
        <v>404</v>
      </c>
      <c r="K1141" s="12" t="s">
        <v>2604</v>
      </c>
      <c r="L1141" s="12" t="s">
        <v>2758</v>
      </c>
      <c r="M1141" s="15">
        <v>484.5</v>
      </c>
      <c r="N1141" s="14">
        <f t="shared" si="34"/>
        <v>247.09</v>
      </c>
      <c r="O1141" s="13">
        <v>29.01</v>
      </c>
      <c r="P1141" s="12"/>
    </row>
    <row r="1142" spans="2:16" ht="15" customHeight="1" x14ac:dyDescent="0.25">
      <c r="B1142" s="18" t="s">
        <v>359</v>
      </c>
      <c r="C1142" s="17" t="s">
        <v>2568</v>
      </c>
      <c r="D1142" s="12" t="s">
        <v>878</v>
      </c>
      <c r="E1142" s="12"/>
      <c r="F1142" s="12" t="s">
        <v>1679</v>
      </c>
      <c r="G1142" s="16">
        <v>101</v>
      </c>
      <c r="H1142" s="12" t="s">
        <v>2459</v>
      </c>
      <c r="I1142" s="12" t="s">
        <v>557</v>
      </c>
      <c r="J1142" s="12" t="s">
        <v>404</v>
      </c>
      <c r="K1142" s="12" t="s">
        <v>2471</v>
      </c>
      <c r="L1142" s="12" t="s">
        <v>2567</v>
      </c>
      <c r="M1142" s="15">
        <v>484.5</v>
      </c>
      <c r="N1142" s="14">
        <f t="shared" si="34"/>
        <v>247.09</v>
      </c>
      <c r="O1142" s="13">
        <v>27.69</v>
      </c>
      <c r="P1142" s="12"/>
    </row>
    <row r="1143" spans="2:16" ht="15" customHeight="1" x14ac:dyDescent="0.25">
      <c r="B1143" s="18" t="s">
        <v>359</v>
      </c>
      <c r="C1143" s="17" t="s">
        <v>2556</v>
      </c>
      <c r="D1143" s="12" t="s">
        <v>409</v>
      </c>
      <c r="E1143" s="12"/>
      <c r="F1143" s="12" t="s">
        <v>1679</v>
      </c>
      <c r="G1143" s="16">
        <v>101</v>
      </c>
      <c r="H1143" s="12" t="s">
        <v>2459</v>
      </c>
      <c r="I1143" s="12" t="s">
        <v>557</v>
      </c>
      <c r="J1143" s="12" t="s">
        <v>404</v>
      </c>
      <c r="K1143" s="12" t="s">
        <v>2471</v>
      </c>
      <c r="L1143" s="12" t="s">
        <v>2555</v>
      </c>
      <c r="M1143" s="15">
        <v>484.5</v>
      </c>
      <c r="N1143" s="14">
        <f t="shared" si="34"/>
        <v>247.09</v>
      </c>
      <c r="O1143" s="13">
        <v>23.7</v>
      </c>
      <c r="P1143" s="12"/>
    </row>
    <row r="1144" spans="2:16" ht="15" customHeight="1" x14ac:dyDescent="0.25">
      <c r="B1144" s="18" t="s">
        <v>359</v>
      </c>
      <c r="C1144" s="17" t="s">
        <v>2506</v>
      </c>
      <c r="D1144" s="12" t="s">
        <v>409</v>
      </c>
      <c r="E1144" s="12"/>
      <c r="F1144" s="12" t="s">
        <v>2505</v>
      </c>
      <c r="G1144" s="16">
        <v>96</v>
      </c>
      <c r="H1144" s="12" t="s">
        <v>1648</v>
      </c>
      <c r="I1144" s="12" t="s">
        <v>557</v>
      </c>
      <c r="J1144" s="12" t="s">
        <v>404</v>
      </c>
      <c r="K1144" s="12" t="s">
        <v>2471</v>
      </c>
      <c r="L1144" s="12" t="s">
        <v>2504</v>
      </c>
      <c r="M1144" s="15">
        <v>487</v>
      </c>
      <c r="N1144" s="14">
        <f t="shared" si="34"/>
        <v>248.37</v>
      </c>
      <c r="O1144" s="13">
        <v>21.671218</v>
      </c>
      <c r="P1144" s="12"/>
    </row>
    <row r="1145" spans="2:16" ht="15" customHeight="1" x14ac:dyDescent="0.25">
      <c r="B1145" s="18" t="s">
        <v>359</v>
      </c>
      <c r="C1145" s="17" t="s">
        <v>1677</v>
      </c>
      <c r="D1145" s="12" t="s">
        <v>404</v>
      </c>
      <c r="E1145" s="12"/>
      <c r="F1145" s="12" t="s">
        <v>892</v>
      </c>
      <c r="G1145" s="16">
        <v>99</v>
      </c>
      <c r="H1145" s="12" t="s">
        <v>1648</v>
      </c>
      <c r="I1145" s="12" t="s">
        <v>557</v>
      </c>
      <c r="J1145" s="12" t="s">
        <v>404</v>
      </c>
      <c r="K1145" s="12" t="s">
        <v>1647</v>
      </c>
      <c r="L1145" s="12" t="s">
        <v>1676</v>
      </c>
      <c r="M1145" s="15">
        <v>487</v>
      </c>
      <c r="N1145" s="14">
        <f t="shared" si="34"/>
        <v>248.37</v>
      </c>
      <c r="O1145" s="13">
        <v>24.027796800000001</v>
      </c>
      <c r="P1145" s="30"/>
    </row>
    <row r="1146" spans="2:16" ht="15" customHeight="1" x14ac:dyDescent="0.25">
      <c r="B1146" s="18" t="s">
        <v>953</v>
      </c>
      <c r="C1146" s="17" t="s">
        <v>1397</v>
      </c>
      <c r="D1146" s="28" t="s">
        <v>404</v>
      </c>
      <c r="E1146" s="12"/>
      <c r="F1146" s="12" t="s">
        <v>960</v>
      </c>
      <c r="G1146" s="16">
        <v>121</v>
      </c>
      <c r="H1146" s="12" t="s">
        <v>412</v>
      </c>
      <c r="I1146" s="12" t="s">
        <v>405</v>
      </c>
      <c r="J1146" s="12" t="s">
        <v>404</v>
      </c>
      <c r="K1146" s="12" t="s">
        <v>1308</v>
      </c>
      <c r="L1146" s="12" t="s">
        <v>1396</v>
      </c>
      <c r="M1146" s="15">
        <v>487</v>
      </c>
      <c r="N1146" s="14">
        <f t="shared" si="34"/>
        <v>248.37</v>
      </c>
      <c r="O1146" s="13">
        <v>69.894638400000005</v>
      </c>
      <c r="P1146" s="12"/>
    </row>
    <row r="1147" spans="2:16" ht="15" customHeight="1" x14ac:dyDescent="0.25">
      <c r="B1147" s="18" t="s">
        <v>359</v>
      </c>
      <c r="C1147" s="28" t="s">
        <v>2316</v>
      </c>
      <c r="D1147" s="12" t="s">
        <v>770</v>
      </c>
      <c r="E1147" s="12"/>
      <c r="F1147" s="19" t="s">
        <v>1860</v>
      </c>
      <c r="G1147" s="16">
        <v>110</v>
      </c>
      <c r="H1147" s="12" t="s">
        <v>451</v>
      </c>
      <c r="I1147" s="12" t="s">
        <v>557</v>
      </c>
      <c r="J1147" s="12" t="s">
        <v>404</v>
      </c>
      <c r="K1147" s="12" t="s">
        <v>2258</v>
      </c>
      <c r="L1147" s="12" t="s">
        <v>2315</v>
      </c>
      <c r="M1147" s="15">
        <v>487.5</v>
      </c>
      <c r="N1147" s="14">
        <f t="shared" si="34"/>
        <v>248.62</v>
      </c>
      <c r="O1147" s="13">
        <v>36.18</v>
      </c>
      <c r="P1147" s="12"/>
    </row>
    <row r="1148" spans="2:16" ht="15" customHeight="1" x14ac:dyDescent="0.25">
      <c r="B1148" s="18" t="s">
        <v>359</v>
      </c>
      <c r="C1148" s="17" t="s">
        <v>3164</v>
      </c>
      <c r="D1148" s="12" t="s">
        <v>409</v>
      </c>
      <c r="E1148" s="12"/>
      <c r="F1148" s="12" t="s">
        <v>805</v>
      </c>
      <c r="G1148" s="16">
        <v>101</v>
      </c>
      <c r="H1148" s="12" t="s">
        <v>537</v>
      </c>
      <c r="I1148" s="12" t="s">
        <v>466</v>
      </c>
      <c r="J1148" s="12" t="s">
        <v>404</v>
      </c>
      <c r="K1148" s="12" t="s">
        <v>2946</v>
      </c>
      <c r="L1148" s="12" t="s">
        <v>3163</v>
      </c>
      <c r="M1148" s="15">
        <v>488.5</v>
      </c>
      <c r="N1148" s="14">
        <f t="shared" si="34"/>
        <v>249.13</v>
      </c>
      <c r="O1148" s="13">
        <v>27.596236125120001</v>
      </c>
      <c r="P1148" s="12"/>
    </row>
    <row r="1149" spans="2:16" ht="15" customHeight="1" x14ac:dyDescent="0.25">
      <c r="B1149" s="18" t="s">
        <v>359</v>
      </c>
      <c r="C1149" s="17" t="s">
        <v>2446</v>
      </c>
      <c r="D1149" s="12" t="s">
        <v>777</v>
      </c>
      <c r="E1149" s="12"/>
      <c r="F1149" s="12" t="s">
        <v>1714</v>
      </c>
      <c r="G1149" s="16">
        <v>98</v>
      </c>
      <c r="H1149" s="12" t="s">
        <v>1648</v>
      </c>
      <c r="I1149" s="12" t="s">
        <v>557</v>
      </c>
      <c r="J1149" s="12" t="s">
        <v>404</v>
      </c>
      <c r="K1149" s="12" t="s">
        <v>2441</v>
      </c>
      <c r="L1149" s="12" t="s">
        <v>2445</v>
      </c>
      <c r="M1149" s="15">
        <v>488.5</v>
      </c>
      <c r="N1149" s="14">
        <f t="shared" si="34"/>
        <v>249.13</v>
      </c>
      <c r="O1149" s="13">
        <v>27.8</v>
      </c>
      <c r="P1149" s="12"/>
    </row>
    <row r="1150" spans="2:16" ht="15" customHeight="1" x14ac:dyDescent="0.25">
      <c r="B1150" s="18" t="s">
        <v>359</v>
      </c>
      <c r="C1150" s="21" t="s">
        <v>2346</v>
      </c>
      <c r="D1150" s="19" t="s">
        <v>905</v>
      </c>
      <c r="E1150" s="19"/>
      <c r="F1150" s="19" t="s">
        <v>1860</v>
      </c>
      <c r="G1150" s="19">
        <v>110</v>
      </c>
      <c r="H1150" s="19" t="s">
        <v>537</v>
      </c>
      <c r="I1150" s="19" t="s">
        <v>557</v>
      </c>
      <c r="J1150" s="19" t="s">
        <v>404</v>
      </c>
      <c r="K1150" s="19" t="s">
        <v>2258</v>
      </c>
      <c r="L1150" s="19" t="s">
        <v>2345</v>
      </c>
      <c r="M1150" s="20">
        <v>488.5</v>
      </c>
      <c r="N1150" s="14">
        <f t="shared" ref="N1150:N1213" si="35">M1150-ROUND(M1150*$N$7,2)</f>
        <v>249.13</v>
      </c>
      <c r="O1150" s="13">
        <v>31.75</v>
      </c>
      <c r="P1150" s="19"/>
    </row>
    <row r="1151" spans="2:16" ht="15" customHeight="1" x14ac:dyDescent="0.25">
      <c r="B1151" s="18" t="s">
        <v>359</v>
      </c>
      <c r="C1151" s="29" t="s">
        <v>2128</v>
      </c>
      <c r="D1151" s="12" t="s">
        <v>409</v>
      </c>
      <c r="E1151" s="19"/>
      <c r="F1151" s="19" t="s">
        <v>2127</v>
      </c>
      <c r="G1151" s="19">
        <v>105</v>
      </c>
      <c r="H1151" s="19" t="s">
        <v>1648</v>
      </c>
      <c r="I1151" s="19" t="s">
        <v>557</v>
      </c>
      <c r="J1151" s="19" t="s">
        <v>1822</v>
      </c>
      <c r="K1151" s="12" t="s">
        <v>2110</v>
      </c>
      <c r="L1151" s="12" t="s">
        <v>2126</v>
      </c>
      <c r="M1151" s="15">
        <v>491</v>
      </c>
      <c r="N1151" s="14">
        <f t="shared" si="35"/>
        <v>250.41</v>
      </c>
      <c r="O1151" s="13">
        <v>28.7</v>
      </c>
      <c r="P1151" s="12"/>
    </row>
    <row r="1152" spans="2:16" ht="15" customHeight="1" x14ac:dyDescent="0.25">
      <c r="B1152" s="18" t="s">
        <v>953</v>
      </c>
      <c r="C1152" s="17" t="s">
        <v>1383</v>
      </c>
      <c r="D1152" s="28" t="s">
        <v>404</v>
      </c>
      <c r="E1152" s="12"/>
      <c r="F1152" s="12" t="s">
        <v>987</v>
      </c>
      <c r="G1152" s="16">
        <v>118</v>
      </c>
      <c r="H1152" s="12" t="s">
        <v>412</v>
      </c>
      <c r="I1152" s="12" t="s">
        <v>427</v>
      </c>
      <c r="J1152" s="12" t="s">
        <v>404</v>
      </c>
      <c r="K1152" s="12" t="s">
        <v>1308</v>
      </c>
      <c r="L1152" s="12" t="s">
        <v>1382</v>
      </c>
      <c r="M1152" s="15">
        <v>492</v>
      </c>
      <c r="N1152" s="14">
        <f t="shared" si="35"/>
        <v>250.92</v>
      </c>
      <c r="O1152" s="13">
        <v>66.292000000000002</v>
      </c>
      <c r="P1152" s="12"/>
    </row>
    <row r="1153" spans="2:16" ht="15" customHeight="1" x14ac:dyDescent="0.25">
      <c r="B1153" s="18" t="s">
        <v>359</v>
      </c>
      <c r="C1153" s="17" t="s">
        <v>2692</v>
      </c>
      <c r="D1153" s="12" t="s">
        <v>757</v>
      </c>
      <c r="E1153" s="12"/>
      <c r="F1153" s="12" t="s">
        <v>805</v>
      </c>
      <c r="G1153" s="16">
        <v>105</v>
      </c>
      <c r="H1153" s="12" t="s">
        <v>756</v>
      </c>
      <c r="I1153" s="12" t="s">
        <v>557</v>
      </c>
      <c r="J1153" s="12" t="s">
        <v>404</v>
      </c>
      <c r="K1153" s="12" t="s">
        <v>2604</v>
      </c>
      <c r="L1153" s="12" t="s">
        <v>2691</v>
      </c>
      <c r="M1153" s="15">
        <v>493.5</v>
      </c>
      <c r="N1153" s="14">
        <f t="shared" si="35"/>
        <v>251.68</v>
      </c>
      <c r="O1153" s="13">
        <v>31.46</v>
      </c>
      <c r="P1153" s="12"/>
    </row>
    <row r="1154" spans="2:16" ht="15" customHeight="1" x14ac:dyDescent="0.25">
      <c r="B1154" s="18" t="s">
        <v>359</v>
      </c>
      <c r="C1154" s="17" t="s">
        <v>943</v>
      </c>
      <c r="D1154" s="12" t="s">
        <v>409</v>
      </c>
      <c r="E1154" s="12"/>
      <c r="F1154" s="12" t="s">
        <v>671</v>
      </c>
      <c r="G1154" s="16">
        <v>100</v>
      </c>
      <c r="H1154" s="12" t="s">
        <v>451</v>
      </c>
      <c r="I1154" s="12" t="s">
        <v>466</v>
      </c>
      <c r="J1154" s="12" t="s">
        <v>826</v>
      </c>
      <c r="K1154" s="12" t="s">
        <v>918</v>
      </c>
      <c r="L1154" s="12" t="s">
        <v>942</v>
      </c>
      <c r="M1154" s="15">
        <v>494</v>
      </c>
      <c r="N1154" s="14">
        <f t="shared" si="35"/>
        <v>251.94</v>
      </c>
      <c r="O1154" s="13">
        <v>37.299999999999997</v>
      </c>
      <c r="P1154" s="12"/>
    </row>
    <row r="1155" spans="2:16" ht="15" customHeight="1" x14ac:dyDescent="0.25">
      <c r="B1155" s="18" t="s">
        <v>359</v>
      </c>
      <c r="C1155" s="17" t="s">
        <v>914</v>
      </c>
      <c r="D1155" s="12" t="s">
        <v>757</v>
      </c>
      <c r="E1155" s="12"/>
      <c r="F1155" s="12" t="s">
        <v>791</v>
      </c>
      <c r="G1155" s="16">
        <v>96</v>
      </c>
      <c r="H1155" s="12" t="s">
        <v>756</v>
      </c>
      <c r="I1155" s="12" t="s">
        <v>466</v>
      </c>
      <c r="J1155" s="12" t="s">
        <v>404</v>
      </c>
      <c r="K1155" s="12" t="s">
        <v>897</v>
      </c>
      <c r="L1155" s="12" t="s">
        <v>913</v>
      </c>
      <c r="M1155" s="15">
        <v>494</v>
      </c>
      <c r="N1155" s="14">
        <f t="shared" si="35"/>
        <v>251.94</v>
      </c>
      <c r="O1155" s="13">
        <v>28.1</v>
      </c>
      <c r="P1155" s="12"/>
    </row>
    <row r="1156" spans="2:16" ht="15" customHeight="1" x14ac:dyDescent="0.25">
      <c r="B1156" s="18" t="s">
        <v>359</v>
      </c>
      <c r="C1156" s="17" t="s">
        <v>1842</v>
      </c>
      <c r="D1156" s="12" t="s">
        <v>404</v>
      </c>
      <c r="E1156" s="12"/>
      <c r="F1156" s="12" t="s">
        <v>1841</v>
      </c>
      <c r="G1156" s="16">
        <v>97</v>
      </c>
      <c r="H1156" s="12" t="s">
        <v>1648</v>
      </c>
      <c r="I1156" s="12" t="s">
        <v>557</v>
      </c>
      <c r="J1156" s="12" t="s">
        <v>404</v>
      </c>
      <c r="K1156" s="12" t="s">
        <v>1821</v>
      </c>
      <c r="L1156" s="12" t="s">
        <v>1840</v>
      </c>
      <c r="M1156" s="15">
        <v>495.5</v>
      </c>
      <c r="N1156" s="14">
        <f t="shared" si="35"/>
        <v>252.7</v>
      </c>
      <c r="O1156" s="13">
        <v>25.5</v>
      </c>
      <c r="P1156" s="12"/>
    </row>
    <row r="1157" spans="2:16" ht="15" customHeight="1" x14ac:dyDescent="0.25">
      <c r="B1157" s="18" t="s">
        <v>359</v>
      </c>
      <c r="C1157" s="17" t="s">
        <v>2805</v>
      </c>
      <c r="D1157" s="12" t="s">
        <v>829</v>
      </c>
      <c r="E1157" s="12"/>
      <c r="F1157" s="12" t="s">
        <v>1509</v>
      </c>
      <c r="G1157" s="16">
        <v>95</v>
      </c>
      <c r="H1157" s="12" t="s">
        <v>1648</v>
      </c>
      <c r="I1157" s="12" t="s">
        <v>466</v>
      </c>
      <c r="J1157" s="12" t="s">
        <v>826</v>
      </c>
      <c r="K1157" s="12" t="s">
        <v>2604</v>
      </c>
      <c r="L1157" s="12" t="s">
        <v>2804</v>
      </c>
      <c r="M1157" s="15">
        <v>497</v>
      </c>
      <c r="N1157" s="14">
        <f t="shared" si="35"/>
        <v>253.47</v>
      </c>
      <c r="O1157" s="13">
        <v>30.648349199999998</v>
      </c>
      <c r="P1157" s="12"/>
    </row>
    <row r="1158" spans="2:16" ht="15" customHeight="1" x14ac:dyDescent="0.25">
      <c r="B1158" s="18" t="s">
        <v>359</v>
      </c>
      <c r="C1158" s="17" t="s">
        <v>1697</v>
      </c>
      <c r="D1158" s="12" t="s">
        <v>404</v>
      </c>
      <c r="E1158" s="12"/>
      <c r="F1158" s="12" t="s">
        <v>1696</v>
      </c>
      <c r="G1158" s="16">
        <v>102</v>
      </c>
      <c r="H1158" s="12" t="s">
        <v>1648</v>
      </c>
      <c r="I1158" s="12" t="s">
        <v>557</v>
      </c>
      <c r="J1158" s="12" t="s">
        <v>404</v>
      </c>
      <c r="K1158" s="12" t="s">
        <v>1647</v>
      </c>
      <c r="L1158" s="12" t="s">
        <v>1695</v>
      </c>
      <c r="M1158" s="15">
        <v>497</v>
      </c>
      <c r="N1158" s="14">
        <f t="shared" si="35"/>
        <v>253.47</v>
      </c>
      <c r="O1158" s="13">
        <v>26.324524799999999</v>
      </c>
      <c r="P1158" s="12"/>
    </row>
    <row r="1159" spans="2:16" ht="15" customHeight="1" x14ac:dyDescent="0.25">
      <c r="B1159" s="18" t="s">
        <v>359</v>
      </c>
      <c r="C1159" s="17" t="s">
        <v>2722</v>
      </c>
      <c r="D1159" s="12" t="s">
        <v>409</v>
      </c>
      <c r="E1159" s="12"/>
      <c r="F1159" s="12" t="s">
        <v>1722</v>
      </c>
      <c r="G1159" s="16">
        <v>93</v>
      </c>
      <c r="H1159" s="12" t="s">
        <v>1648</v>
      </c>
      <c r="I1159" s="12" t="s">
        <v>557</v>
      </c>
      <c r="J1159" s="12" t="s">
        <v>826</v>
      </c>
      <c r="K1159" s="12" t="s">
        <v>2604</v>
      </c>
      <c r="L1159" s="12" t="s">
        <v>2721</v>
      </c>
      <c r="M1159" s="15">
        <v>499.5</v>
      </c>
      <c r="N1159" s="14">
        <f t="shared" si="35"/>
        <v>254.74</v>
      </c>
      <c r="O1159" s="13">
        <v>27.557500000000001</v>
      </c>
      <c r="P1159" s="12"/>
    </row>
    <row r="1160" spans="2:16" ht="15" customHeight="1" x14ac:dyDescent="0.25">
      <c r="B1160" s="18" t="s">
        <v>359</v>
      </c>
      <c r="C1160" s="17" t="s">
        <v>2610</v>
      </c>
      <c r="D1160" s="19" t="s">
        <v>2111</v>
      </c>
      <c r="E1160" s="12"/>
      <c r="F1160" s="12" t="s">
        <v>2296</v>
      </c>
      <c r="G1160" s="16" t="s">
        <v>2609</v>
      </c>
      <c r="H1160" s="12" t="s">
        <v>756</v>
      </c>
      <c r="I1160" s="12" t="s">
        <v>557</v>
      </c>
      <c r="J1160" s="12" t="s">
        <v>404</v>
      </c>
      <c r="K1160" s="12" t="s">
        <v>2604</v>
      </c>
      <c r="L1160" s="12" t="s">
        <v>2608</v>
      </c>
      <c r="M1160" s="15">
        <v>500</v>
      </c>
      <c r="N1160" s="14">
        <f t="shared" si="35"/>
        <v>255</v>
      </c>
      <c r="O1160" s="13">
        <v>32.387851938240004</v>
      </c>
      <c r="P1160" s="12"/>
    </row>
    <row r="1161" spans="2:16" ht="15" customHeight="1" x14ac:dyDescent="0.25">
      <c r="B1161" s="18" t="s">
        <v>953</v>
      </c>
      <c r="C1161" s="17" t="s">
        <v>990</v>
      </c>
      <c r="D1161" s="28" t="s">
        <v>404</v>
      </c>
      <c r="E1161" s="12" t="s">
        <v>951</v>
      </c>
      <c r="F1161" s="12" t="s">
        <v>987</v>
      </c>
      <c r="G1161" s="16">
        <v>123</v>
      </c>
      <c r="H1161" s="12" t="s">
        <v>412</v>
      </c>
      <c r="I1161" s="12" t="s">
        <v>405</v>
      </c>
      <c r="J1161" s="12" t="s">
        <v>404</v>
      </c>
      <c r="K1161" s="12" t="s">
        <v>949</v>
      </c>
      <c r="L1161" s="12" t="s">
        <v>989</v>
      </c>
      <c r="M1161" s="15">
        <v>500</v>
      </c>
      <c r="N1161" s="14">
        <f t="shared" si="35"/>
        <v>255</v>
      </c>
      <c r="O1161" s="13">
        <v>78.958756800000003</v>
      </c>
      <c r="P1161" s="12"/>
    </row>
    <row r="1162" spans="2:16" ht="15" customHeight="1" x14ac:dyDescent="0.25">
      <c r="B1162" s="18" t="s">
        <v>359</v>
      </c>
      <c r="C1162" s="17" t="s">
        <v>2744</v>
      </c>
      <c r="D1162" s="12" t="s">
        <v>829</v>
      </c>
      <c r="E1162" s="12"/>
      <c r="F1162" s="12" t="s">
        <v>762</v>
      </c>
      <c r="G1162" s="16">
        <v>96</v>
      </c>
      <c r="H1162" s="12" t="s">
        <v>756</v>
      </c>
      <c r="I1162" s="12" t="s">
        <v>466</v>
      </c>
      <c r="J1162" s="12" t="s">
        <v>826</v>
      </c>
      <c r="K1162" s="12" t="s">
        <v>2604</v>
      </c>
      <c r="L1162" s="12" t="s">
        <v>2743</v>
      </c>
      <c r="M1162" s="15">
        <v>500.5</v>
      </c>
      <c r="N1162" s="14">
        <f t="shared" si="35"/>
        <v>255.25</v>
      </c>
      <c r="O1162" s="13">
        <v>29.86</v>
      </c>
      <c r="P1162" s="12"/>
    </row>
    <row r="1163" spans="2:16" ht="15" customHeight="1" x14ac:dyDescent="0.25">
      <c r="B1163" s="22" t="s">
        <v>359</v>
      </c>
      <c r="C1163" s="21" t="s">
        <v>760</v>
      </c>
      <c r="D1163" s="19" t="s">
        <v>757</v>
      </c>
      <c r="E1163" s="19"/>
      <c r="F1163" s="19" t="s">
        <v>674</v>
      </c>
      <c r="G1163" s="19">
        <v>94</v>
      </c>
      <c r="H1163" s="19" t="s">
        <v>756</v>
      </c>
      <c r="I1163" s="19" t="s">
        <v>466</v>
      </c>
      <c r="J1163" s="19" t="s">
        <v>404</v>
      </c>
      <c r="K1163" s="19" t="s">
        <v>754</v>
      </c>
      <c r="L1163" s="19" t="s">
        <v>759</v>
      </c>
      <c r="M1163" s="20">
        <v>501.5</v>
      </c>
      <c r="N1163" s="14">
        <f t="shared" si="35"/>
        <v>255.76</v>
      </c>
      <c r="O1163" s="13">
        <v>24.54</v>
      </c>
      <c r="P1163" s="19"/>
    </row>
    <row r="1164" spans="2:16" ht="15" customHeight="1" x14ac:dyDescent="0.25">
      <c r="B1164" s="18" t="s">
        <v>359</v>
      </c>
      <c r="C1164" s="17" t="s">
        <v>3511</v>
      </c>
      <c r="D1164" s="12" t="s">
        <v>777</v>
      </c>
      <c r="E1164" s="12"/>
      <c r="F1164" s="12" t="s">
        <v>1860</v>
      </c>
      <c r="G1164" s="16">
        <v>110</v>
      </c>
      <c r="H1164" s="12" t="s">
        <v>451</v>
      </c>
      <c r="I1164" s="12" t="s">
        <v>557</v>
      </c>
      <c r="J1164" s="12" t="s">
        <v>404</v>
      </c>
      <c r="K1164" s="12" t="s">
        <v>3479</v>
      </c>
      <c r="L1164" s="12" t="s">
        <v>3510</v>
      </c>
      <c r="M1164" s="15">
        <v>502</v>
      </c>
      <c r="N1164" s="14">
        <f t="shared" si="35"/>
        <v>256.02</v>
      </c>
      <c r="O1164" s="13">
        <v>32.628420400000003</v>
      </c>
      <c r="P1164" s="12"/>
    </row>
    <row r="1165" spans="2:16" ht="15" customHeight="1" x14ac:dyDescent="0.25">
      <c r="B1165" s="18" t="s">
        <v>359</v>
      </c>
      <c r="C1165" s="17" t="s">
        <v>1665</v>
      </c>
      <c r="D1165" s="12" t="s">
        <v>404</v>
      </c>
      <c r="E1165" s="12"/>
      <c r="F1165" s="12" t="s">
        <v>1664</v>
      </c>
      <c r="G1165" s="16">
        <v>100</v>
      </c>
      <c r="H1165" s="12" t="s">
        <v>1648</v>
      </c>
      <c r="I1165" s="12" t="s">
        <v>466</v>
      </c>
      <c r="J1165" s="12" t="s">
        <v>404</v>
      </c>
      <c r="K1165" s="12" t="s">
        <v>1647</v>
      </c>
      <c r="L1165" s="12" t="s">
        <v>1663</v>
      </c>
      <c r="M1165" s="15">
        <v>502.5</v>
      </c>
      <c r="N1165" s="14">
        <f t="shared" si="35"/>
        <v>256.27</v>
      </c>
      <c r="O1165" s="13">
        <v>33.938654400000004</v>
      </c>
      <c r="P1165" s="30"/>
    </row>
    <row r="1166" spans="2:16" ht="15" customHeight="1" x14ac:dyDescent="0.25">
      <c r="B1166" s="18" t="s">
        <v>359</v>
      </c>
      <c r="C1166" s="17" t="s">
        <v>2320</v>
      </c>
      <c r="D1166" s="12" t="s">
        <v>878</v>
      </c>
      <c r="E1166" s="12"/>
      <c r="F1166" s="12" t="s">
        <v>1860</v>
      </c>
      <c r="G1166" s="16">
        <v>110</v>
      </c>
      <c r="H1166" s="12" t="s">
        <v>537</v>
      </c>
      <c r="I1166" s="12" t="s">
        <v>557</v>
      </c>
      <c r="J1166" s="12" t="s">
        <v>404</v>
      </c>
      <c r="K1166" s="12" t="s">
        <v>2258</v>
      </c>
      <c r="L1166" s="12" t="s">
        <v>2319</v>
      </c>
      <c r="M1166" s="15">
        <v>503</v>
      </c>
      <c r="N1166" s="14">
        <f t="shared" si="35"/>
        <v>256.52999999999997</v>
      </c>
      <c r="O1166" s="13">
        <v>36.18</v>
      </c>
      <c r="P1166" s="12"/>
    </row>
    <row r="1167" spans="2:16" ht="15" customHeight="1" x14ac:dyDescent="0.25">
      <c r="B1167" s="18" t="s">
        <v>359</v>
      </c>
      <c r="C1167" s="17" t="s">
        <v>2787</v>
      </c>
      <c r="D1167" s="12" t="s">
        <v>409</v>
      </c>
      <c r="E1167" s="12"/>
      <c r="F1167" s="12" t="s">
        <v>934</v>
      </c>
      <c r="G1167" s="16">
        <v>95</v>
      </c>
      <c r="H1167" s="12" t="s">
        <v>537</v>
      </c>
      <c r="I1167" s="12" t="s">
        <v>466</v>
      </c>
      <c r="J1167" s="12" t="s">
        <v>826</v>
      </c>
      <c r="K1167" s="12" t="s">
        <v>2604</v>
      </c>
      <c r="L1167" s="12" t="s">
        <v>2786</v>
      </c>
      <c r="M1167" s="15">
        <v>504</v>
      </c>
      <c r="N1167" s="14">
        <f t="shared" si="35"/>
        <v>257.03999999999996</v>
      </c>
      <c r="O1167" s="13">
        <f>12.7*2.2046</f>
        <v>27.998419999999999</v>
      </c>
      <c r="P1167" s="12"/>
    </row>
    <row r="1168" spans="2:16" ht="15" customHeight="1" x14ac:dyDescent="0.25">
      <c r="B1168" s="18" t="s">
        <v>359</v>
      </c>
      <c r="C1168" s="17" t="s">
        <v>2503</v>
      </c>
      <c r="D1168" s="12" t="s">
        <v>878</v>
      </c>
      <c r="E1168" s="12"/>
      <c r="F1168" s="12" t="s">
        <v>2493</v>
      </c>
      <c r="G1168" s="16" t="s">
        <v>2492</v>
      </c>
      <c r="H1168" s="12" t="s">
        <v>1648</v>
      </c>
      <c r="I1168" s="12" t="s">
        <v>557</v>
      </c>
      <c r="J1168" s="12" t="s">
        <v>404</v>
      </c>
      <c r="K1168" s="12" t="s">
        <v>2471</v>
      </c>
      <c r="L1168" s="12" t="s">
        <v>2491</v>
      </c>
      <c r="M1168" s="15">
        <v>504.5</v>
      </c>
      <c r="N1168" s="14">
        <f t="shared" si="35"/>
        <v>257.28999999999996</v>
      </c>
      <c r="O1168" s="13">
        <v>28.775092135680001</v>
      </c>
      <c r="P1168" s="12"/>
    </row>
    <row r="1169" spans="2:16" ht="15" customHeight="1" x14ac:dyDescent="0.25">
      <c r="B1169" s="22" t="s">
        <v>359</v>
      </c>
      <c r="C1169" s="21" t="s">
        <v>2353</v>
      </c>
      <c r="D1169" s="19" t="s">
        <v>2111</v>
      </c>
      <c r="E1169" s="19"/>
      <c r="F1169" s="19" t="s">
        <v>1874</v>
      </c>
      <c r="G1169" s="19">
        <v>109</v>
      </c>
      <c r="H1169" s="19" t="s">
        <v>756</v>
      </c>
      <c r="I1169" s="19" t="s">
        <v>557</v>
      </c>
      <c r="J1169" s="19" t="s">
        <v>404</v>
      </c>
      <c r="K1169" s="19" t="s">
        <v>2258</v>
      </c>
      <c r="L1169" s="19" t="s">
        <v>2352</v>
      </c>
      <c r="M1169" s="20">
        <v>504.5</v>
      </c>
      <c r="N1169" s="14">
        <f t="shared" si="35"/>
        <v>257.28999999999996</v>
      </c>
      <c r="O1169" s="13">
        <v>31.13</v>
      </c>
      <c r="P1169" s="19"/>
    </row>
    <row r="1170" spans="2:16" ht="15" customHeight="1" x14ac:dyDescent="0.25">
      <c r="B1170" s="18" t="s">
        <v>359</v>
      </c>
      <c r="C1170" s="26" t="s">
        <v>809</v>
      </c>
      <c r="D1170" s="12" t="s">
        <v>757</v>
      </c>
      <c r="E1170" s="12"/>
      <c r="F1170" s="12" t="s">
        <v>808</v>
      </c>
      <c r="G1170" s="16">
        <v>98</v>
      </c>
      <c r="H1170" s="12" t="s">
        <v>756</v>
      </c>
      <c r="I1170" s="12" t="s">
        <v>466</v>
      </c>
      <c r="J1170" s="12" t="s">
        <v>404</v>
      </c>
      <c r="K1170" s="12" t="s">
        <v>754</v>
      </c>
      <c r="L1170" s="12" t="s">
        <v>807</v>
      </c>
      <c r="M1170" s="15">
        <v>506</v>
      </c>
      <c r="N1170" s="14">
        <f t="shared" si="35"/>
        <v>258.06</v>
      </c>
      <c r="O1170" s="13">
        <v>26.72</v>
      </c>
      <c r="P1170" s="12"/>
    </row>
    <row r="1171" spans="2:16" ht="15" customHeight="1" x14ac:dyDescent="0.25">
      <c r="B1171" s="18" t="s">
        <v>359</v>
      </c>
      <c r="C1171" s="17" t="s">
        <v>2607</v>
      </c>
      <c r="D1171" s="12" t="s">
        <v>770</v>
      </c>
      <c r="E1171" s="12"/>
      <c r="F1171" s="12" t="s">
        <v>904</v>
      </c>
      <c r="G1171" s="16">
        <v>92</v>
      </c>
      <c r="H1171" s="12" t="s">
        <v>537</v>
      </c>
      <c r="I1171" s="12" t="s">
        <v>466</v>
      </c>
      <c r="J1171" s="12" t="s">
        <v>404</v>
      </c>
      <c r="K1171" s="12" t="s">
        <v>2604</v>
      </c>
      <c r="L1171" s="12" t="s">
        <v>2606</v>
      </c>
      <c r="M1171" s="15">
        <v>506.5</v>
      </c>
      <c r="N1171" s="14">
        <f t="shared" si="35"/>
        <v>258.31</v>
      </c>
      <c r="O1171" s="13">
        <v>23.7</v>
      </c>
      <c r="P1171" s="12"/>
    </row>
    <row r="1172" spans="2:16" ht="15" customHeight="1" x14ac:dyDescent="0.25">
      <c r="B1172" s="18" t="s">
        <v>359</v>
      </c>
      <c r="C1172" s="17" t="s">
        <v>2386</v>
      </c>
      <c r="D1172" s="12" t="s">
        <v>409</v>
      </c>
      <c r="E1172" s="12"/>
      <c r="F1172" s="12" t="s">
        <v>2370</v>
      </c>
      <c r="G1172" s="16">
        <v>107</v>
      </c>
      <c r="H1172" s="12" t="s">
        <v>451</v>
      </c>
      <c r="I1172" s="12" t="s">
        <v>466</v>
      </c>
      <c r="J1172" s="12" t="s">
        <v>404</v>
      </c>
      <c r="K1172" s="12" t="s">
        <v>2258</v>
      </c>
      <c r="L1172" s="12" t="s">
        <v>2385</v>
      </c>
      <c r="M1172" s="15">
        <v>507</v>
      </c>
      <c r="N1172" s="14">
        <f t="shared" si="35"/>
        <v>258.57</v>
      </c>
      <c r="O1172" s="13">
        <f>14.7*2.2046</f>
        <v>32.407620000000001</v>
      </c>
      <c r="P1172" s="12"/>
    </row>
    <row r="1173" spans="2:16" ht="15" customHeight="1" x14ac:dyDescent="0.25">
      <c r="B1173" s="18" t="s">
        <v>359</v>
      </c>
      <c r="C1173" s="17" t="s">
        <v>1853</v>
      </c>
      <c r="D1173" s="12" t="s">
        <v>404</v>
      </c>
      <c r="E1173" s="12"/>
      <c r="F1173" s="12" t="s">
        <v>1652</v>
      </c>
      <c r="G1173" s="16">
        <v>110</v>
      </c>
      <c r="H1173" s="12" t="s">
        <v>1648</v>
      </c>
      <c r="I1173" s="12" t="s">
        <v>557</v>
      </c>
      <c r="J1173" s="12" t="s">
        <v>404</v>
      </c>
      <c r="K1173" s="12" t="s">
        <v>1821</v>
      </c>
      <c r="L1173" s="12" t="s">
        <v>1852</v>
      </c>
      <c r="M1173" s="15">
        <v>507</v>
      </c>
      <c r="N1173" s="14">
        <f t="shared" si="35"/>
        <v>258.57</v>
      </c>
      <c r="O1173" s="13">
        <v>34.799999999999997</v>
      </c>
      <c r="P1173" s="12"/>
    </row>
    <row r="1174" spans="2:16" ht="15" customHeight="1" x14ac:dyDescent="0.25">
      <c r="B1174" s="18" t="s">
        <v>359</v>
      </c>
      <c r="C1174" s="17" t="s">
        <v>2391</v>
      </c>
      <c r="D1174" s="12" t="s">
        <v>777</v>
      </c>
      <c r="E1174" s="12"/>
      <c r="F1174" s="12" t="s">
        <v>2390</v>
      </c>
      <c r="G1174" s="16">
        <v>112</v>
      </c>
      <c r="H1174" s="12" t="s">
        <v>451</v>
      </c>
      <c r="I1174" s="12" t="s">
        <v>557</v>
      </c>
      <c r="J1174" s="12" t="s">
        <v>404</v>
      </c>
      <c r="K1174" s="12" t="s">
        <v>2258</v>
      </c>
      <c r="L1174" s="12" t="s">
        <v>2389</v>
      </c>
      <c r="M1174" s="15">
        <v>507.5</v>
      </c>
      <c r="N1174" s="14">
        <f t="shared" si="35"/>
        <v>258.82</v>
      </c>
      <c r="O1174" s="13">
        <v>35.581557000960004</v>
      </c>
      <c r="P1174" s="12"/>
    </row>
    <row r="1175" spans="2:16" ht="15" customHeight="1" x14ac:dyDescent="0.25">
      <c r="B1175" s="18" t="s">
        <v>359</v>
      </c>
      <c r="C1175" s="17" t="s">
        <v>2154</v>
      </c>
      <c r="D1175" s="12" t="s">
        <v>770</v>
      </c>
      <c r="E1175" s="12"/>
      <c r="F1175" s="12" t="s">
        <v>1860</v>
      </c>
      <c r="G1175" s="16">
        <v>110</v>
      </c>
      <c r="H1175" s="12" t="s">
        <v>756</v>
      </c>
      <c r="I1175" s="12" t="s">
        <v>557</v>
      </c>
      <c r="J1175" s="12" t="s">
        <v>404</v>
      </c>
      <c r="K1175" s="12" t="s">
        <v>2110</v>
      </c>
      <c r="L1175" s="12" t="s">
        <v>2153</v>
      </c>
      <c r="M1175" s="15">
        <v>507.5</v>
      </c>
      <c r="N1175" s="14">
        <f t="shared" si="35"/>
        <v>258.82</v>
      </c>
      <c r="O1175" s="13">
        <v>36.18</v>
      </c>
      <c r="P1175" s="12"/>
    </row>
    <row r="1176" spans="2:16" ht="15" customHeight="1" x14ac:dyDescent="0.25">
      <c r="B1176" s="18" t="s">
        <v>359</v>
      </c>
      <c r="C1176" s="17" t="s">
        <v>796</v>
      </c>
      <c r="D1176" s="12" t="s">
        <v>757</v>
      </c>
      <c r="E1176" s="12"/>
      <c r="F1176" s="12" t="s">
        <v>791</v>
      </c>
      <c r="G1176" s="16">
        <v>96</v>
      </c>
      <c r="H1176" s="12" t="s">
        <v>756</v>
      </c>
      <c r="I1176" s="12" t="s">
        <v>466</v>
      </c>
      <c r="J1176" s="12" t="s">
        <v>404</v>
      </c>
      <c r="K1176" s="12" t="s">
        <v>754</v>
      </c>
      <c r="L1176" s="12" t="s">
        <v>795</v>
      </c>
      <c r="M1176" s="15">
        <v>507.5</v>
      </c>
      <c r="N1176" s="14">
        <f t="shared" si="35"/>
        <v>258.82</v>
      </c>
      <c r="O1176" s="13">
        <v>26.840667730560003</v>
      </c>
      <c r="P1176" s="12"/>
    </row>
    <row r="1177" spans="2:16" ht="15" customHeight="1" x14ac:dyDescent="0.25">
      <c r="B1177" s="18" t="s">
        <v>359</v>
      </c>
      <c r="C1177" s="17" t="s">
        <v>2917</v>
      </c>
      <c r="D1177" s="12" t="s">
        <v>777</v>
      </c>
      <c r="E1177" s="12"/>
      <c r="F1177" s="12" t="s">
        <v>1608</v>
      </c>
      <c r="G1177" s="16">
        <v>102</v>
      </c>
      <c r="H1177" s="12" t="s">
        <v>1648</v>
      </c>
      <c r="I1177" s="12" t="s">
        <v>557</v>
      </c>
      <c r="J1177" s="12" t="s">
        <v>404</v>
      </c>
      <c r="K1177" s="12" t="s">
        <v>2902</v>
      </c>
      <c r="L1177" s="12" t="s">
        <v>2916</v>
      </c>
      <c r="M1177" s="15">
        <v>508</v>
      </c>
      <c r="N1177" s="14">
        <f t="shared" si="35"/>
        <v>259.08000000000004</v>
      </c>
      <c r="O1177" s="13">
        <v>27.30628410816</v>
      </c>
      <c r="P1177" s="12"/>
    </row>
    <row r="1178" spans="2:16" ht="15" customHeight="1" x14ac:dyDescent="0.25">
      <c r="B1178" s="18" t="s">
        <v>359</v>
      </c>
      <c r="C1178" s="17" t="s">
        <v>2903</v>
      </c>
      <c r="D1178" s="12" t="s">
        <v>409</v>
      </c>
      <c r="E1178" s="12"/>
      <c r="F1178" s="12" t="s">
        <v>1608</v>
      </c>
      <c r="G1178" s="16">
        <v>102</v>
      </c>
      <c r="H1178" s="12" t="s">
        <v>2459</v>
      </c>
      <c r="I1178" s="12" t="s">
        <v>557</v>
      </c>
      <c r="J1178" s="12" t="s">
        <v>404</v>
      </c>
      <c r="K1178" s="12" t="s">
        <v>2902</v>
      </c>
      <c r="L1178" s="12" t="s">
        <v>2901</v>
      </c>
      <c r="M1178" s="15">
        <v>508</v>
      </c>
      <c r="N1178" s="14">
        <f t="shared" si="35"/>
        <v>259.08000000000004</v>
      </c>
      <c r="O1178" s="13">
        <v>28.4</v>
      </c>
      <c r="P1178" s="12"/>
    </row>
    <row r="1179" spans="2:16" ht="15" customHeight="1" x14ac:dyDescent="0.25">
      <c r="B1179" s="18" t="s">
        <v>359</v>
      </c>
      <c r="C1179" s="17" t="s">
        <v>2508</v>
      </c>
      <c r="D1179" s="12" t="s">
        <v>409</v>
      </c>
      <c r="E1179" s="12"/>
      <c r="F1179" s="12" t="s">
        <v>1608</v>
      </c>
      <c r="G1179" s="16">
        <v>102</v>
      </c>
      <c r="H1179" s="12" t="s">
        <v>1648</v>
      </c>
      <c r="I1179" s="12" t="s">
        <v>557</v>
      </c>
      <c r="J1179" s="12" t="s">
        <v>404</v>
      </c>
      <c r="K1179" s="12" t="s">
        <v>2471</v>
      </c>
      <c r="L1179" s="12" t="s">
        <v>2507</v>
      </c>
      <c r="M1179" s="15">
        <v>508</v>
      </c>
      <c r="N1179" s="14">
        <f t="shared" si="35"/>
        <v>259.08000000000004</v>
      </c>
      <c r="O1179" s="13">
        <f>13.69*2.2046</f>
        <v>30.180973999999999</v>
      </c>
      <c r="P1179" s="12"/>
    </row>
    <row r="1180" spans="2:16" ht="15" customHeight="1" x14ac:dyDescent="0.25">
      <c r="B1180" s="18" t="s">
        <v>359</v>
      </c>
      <c r="C1180" s="17" t="s">
        <v>3166</v>
      </c>
      <c r="D1180" s="12" t="s">
        <v>409</v>
      </c>
      <c r="E1180" s="12"/>
      <c r="F1180" s="12" t="s">
        <v>762</v>
      </c>
      <c r="G1180" s="16">
        <v>100</v>
      </c>
      <c r="H1180" s="12" t="s">
        <v>537</v>
      </c>
      <c r="I1180" s="12" t="s">
        <v>557</v>
      </c>
      <c r="J1180" s="12" t="s">
        <v>404</v>
      </c>
      <c r="K1180" s="12" t="s">
        <v>2946</v>
      </c>
      <c r="L1180" s="12" t="s">
        <v>3165</v>
      </c>
      <c r="M1180" s="15">
        <v>508.5</v>
      </c>
      <c r="N1180" s="14">
        <f t="shared" si="35"/>
        <v>259.33000000000004</v>
      </c>
      <c r="O1180" s="13">
        <v>25.989859622399997</v>
      </c>
      <c r="P1180" s="12"/>
    </row>
    <row r="1181" spans="2:16" ht="15" customHeight="1" x14ac:dyDescent="0.25">
      <c r="B1181" s="18" t="s">
        <v>359</v>
      </c>
      <c r="C1181" s="17" t="s">
        <v>2931</v>
      </c>
      <c r="D1181" s="12" t="s">
        <v>923</v>
      </c>
      <c r="E1181" s="12"/>
      <c r="F1181" s="12" t="s">
        <v>1499</v>
      </c>
      <c r="G1181" s="16">
        <v>103</v>
      </c>
      <c r="H1181" s="12" t="s">
        <v>756</v>
      </c>
      <c r="I1181" s="12" t="s">
        <v>557</v>
      </c>
      <c r="J1181" s="12" t="s">
        <v>404</v>
      </c>
      <c r="K1181" s="12" t="s">
        <v>2902</v>
      </c>
      <c r="L1181" s="12" t="s">
        <v>2930</v>
      </c>
      <c r="M1181" s="15">
        <v>509.5</v>
      </c>
      <c r="N1181" s="14">
        <f t="shared" si="35"/>
        <v>259.84000000000003</v>
      </c>
      <c r="O1181" s="13">
        <v>27.3</v>
      </c>
      <c r="P1181" s="12"/>
    </row>
    <row r="1182" spans="2:16" ht="15" customHeight="1" x14ac:dyDescent="0.25">
      <c r="B1182" s="18" t="s">
        <v>359</v>
      </c>
      <c r="C1182" s="17" t="s">
        <v>893</v>
      </c>
      <c r="D1182" s="12" t="s">
        <v>777</v>
      </c>
      <c r="E1182" s="12"/>
      <c r="F1182" s="12" t="s">
        <v>892</v>
      </c>
      <c r="G1182" s="16">
        <v>99</v>
      </c>
      <c r="H1182" s="12" t="s">
        <v>451</v>
      </c>
      <c r="I1182" s="12" t="s">
        <v>557</v>
      </c>
      <c r="J1182" s="12" t="s">
        <v>404</v>
      </c>
      <c r="K1182" s="12" t="s">
        <v>754</v>
      </c>
      <c r="L1182" s="12" t="s">
        <v>891</v>
      </c>
      <c r="M1182" s="15">
        <v>509.5</v>
      </c>
      <c r="N1182" s="14">
        <f t="shared" si="35"/>
        <v>259.84000000000003</v>
      </c>
      <c r="O1182" s="13">
        <v>31.77</v>
      </c>
      <c r="P1182" s="12"/>
    </row>
    <row r="1183" spans="2:16" ht="15" customHeight="1" x14ac:dyDescent="0.25">
      <c r="B1183" s="18" t="s">
        <v>359</v>
      </c>
      <c r="C1183" s="17" t="s">
        <v>2821</v>
      </c>
      <c r="D1183" s="12" t="s">
        <v>829</v>
      </c>
      <c r="E1183" s="12"/>
      <c r="F1183" s="12" t="s">
        <v>1495</v>
      </c>
      <c r="G1183" s="16">
        <v>89</v>
      </c>
      <c r="H1183" s="12" t="s">
        <v>1648</v>
      </c>
      <c r="I1183" s="12" t="s">
        <v>466</v>
      </c>
      <c r="J1183" s="12" t="s">
        <v>826</v>
      </c>
      <c r="K1183" s="12" t="s">
        <v>2604</v>
      </c>
      <c r="L1183" s="12" t="s">
        <v>2820</v>
      </c>
      <c r="M1183" s="15">
        <v>510</v>
      </c>
      <c r="N1183" s="14">
        <f t="shared" si="35"/>
        <v>260.10000000000002</v>
      </c>
      <c r="O1183" s="13">
        <v>28.31</v>
      </c>
      <c r="P1183" s="12"/>
    </row>
    <row r="1184" spans="2:16" ht="15" customHeight="1" x14ac:dyDescent="0.25">
      <c r="B1184" s="18" t="s">
        <v>359</v>
      </c>
      <c r="C1184" s="17" t="s">
        <v>2636</v>
      </c>
      <c r="D1184" s="12" t="s">
        <v>2300</v>
      </c>
      <c r="E1184" s="12"/>
      <c r="F1184" s="12" t="s">
        <v>1855</v>
      </c>
      <c r="G1184" s="16">
        <v>106</v>
      </c>
      <c r="H1184" s="12" t="s">
        <v>1648</v>
      </c>
      <c r="I1184" s="12" t="s">
        <v>466</v>
      </c>
      <c r="J1184" s="12" t="s">
        <v>404</v>
      </c>
      <c r="K1184" s="12" t="s">
        <v>2604</v>
      </c>
      <c r="L1184" s="12" t="s">
        <v>2635</v>
      </c>
      <c r="M1184" s="15">
        <v>510.5</v>
      </c>
      <c r="N1184" s="14">
        <f t="shared" si="35"/>
        <v>260.35000000000002</v>
      </c>
      <c r="O1184" s="13">
        <v>23.25</v>
      </c>
      <c r="P1184" s="12"/>
    </row>
    <row r="1185" spans="2:16" ht="15" customHeight="1" x14ac:dyDescent="0.25">
      <c r="B1185" s="18" t="s">
        <v>359</v>
      </c>
      <c r="C1185" s="17" t="s">
        <v>2301</v>
      </c>
      <c r="D1185" s="12" t="s">
        <v>2300</v>
      </c>
      <c r="E1185" s="12"/>
      <c r="F1185" s="12" t="s">
        <v>2299</v>
      </c>
      <c r="G1185" s="16">
        <v>106</v>
      </c>
      <c r="H1185" s="12" t="s">
        <v>756</v>
      </c>
      <c r="I1185" s="12" t="s">
        <v>466</v>
      </c>
      <c r="J1185" s="12" t="s">
        <v>404</v>
      </c>
      <c r="K1185" s="12" t="s">
        <v>2258</v>
      </c>
      <c r="L1185" s="12" t="s">
        <v>2298</v>
      </c>
      <c r="M1185" s="15">
        <v>510.5</v>
      </c>
      <c r="N1185" s="14">
        <f t="shared" si="35"/>
        <v>260.35000000000002</v>
      </c>
      <c r="O1185" s="13">
        <v>38.6</v>
      </c>
      <c r="P1185" s="12"/>
    </row>
    <row r="1186" spans="2:16" ht="15" customHeight="1" x14ac:dyDescent="0.25">
      <c r="B1186" s="18" t="s">
        <v>359</v>
      </c>
      <c r="C1186" s="26" t="s">
        <v>2646</v>
      </c>
      <c r="D1186" s="12" t="s">
        <v>2300</v>
      </c>
      <c r="E1186" s="12"/>
      <c r="F1186" s="12" t="s">
        <v>1619</v>
      </c>
      <c r="G1186" s="16">
        <v>99</v>
      </c>
      <c r="H1186" s="12" t="s">
        <v>2459</v>
      </c>
      <c r="I1186" s="12" t="s">
        <v>557</v>
      </c>
      <c r="J1186" s="12" t="s">
        <v>404</v>
      </c>
      <c r="K1186" s="12" t="s">
        <v>2604</v>
      </c>
      <c r="L1186" s="12" t="s">
        <v>2645</v>
      </c>
      <c r="M1186" s="15">
        <v>511</v>
      </c>
      <c r="N1186" s="14">
        <f t="shared" si="35"/>
        <v>260.61</v>
      </c>
      <c r="O1186" s="13">
        <v>27.1</v>
      </c>
      <c r="P1186" s="12"/>
    </row>
    <row r="1187" spans="2:16" ht="15" customHeight="1" x14ac:dyDescent="0.25">
      <c r="B1187" s="18" t="s">
        <v>359</v>
      </c>
      <c r="C1187" s="17" t="s">
        <v>2510</v>
      </c>
      <c r="D1187" s="12" t="s">
        <v>409</v>
      </c>
      <c r="E1187" s="12"/>
      <c r="F1187" s="12" t="s">
        <v>1619</v>
      </c>
      <c r="G1187" s="16">
        <v>99</v>
      </c>
      <c r="H1187" s="12" t="s">
        <v>1648</v>
      </c>
      <c r="I1187" s="12" t="s">
        <v>557</v>
      </c>
      <c r="J1187" s="12" t="s">
        <v>404</v>
      </c>
      <c r="K1187" s="12" t="s">
        <v>2471</v>
      </c>
      <c r="L1187" s="12" t="s">
        <v>2509</v>
      </c>
      <c r="M1187" s="15">
        <v>511</v>
      </c>
      <c r="N1187" s="14">
        <f t="shared" si="35"/>
        <v>260.61</v>
      </c>
      <c r="O1187" s="13">
        <f>13.088*2.2046</f>
        <v>28.853804799999999</v>
      </c>
      <c r="P1187" s="12"/>
    </row>
    <row r="1188" spans="2:16" ht="15" customHeight="1" x14ac:dyDescent="0.25">
      <c r="B1188" s="18" t="s">
        <v>359</v>
      </c>
      <c r="C1188" s="17" t="s">
        <v>1694</v>
      </c>
      <c r="D1188" s="12" t="s">
        <v>404</v>
      </c>
      <c r="E1188" s="12"/>
      <c r="F1188" s="12" t="s">
        <v>1693</v>
      </c>
      <c r="G1188" s="16">
        <v>101</v>
      </c>
      <c r="H1188" s="12" t="s">
        <v>1648</v>
      </c>
      <c r="I1188" s="12" t="s">
        <v>466</v>
      </c>
      <c r="J1188" s="12" t="s">
        <v>404</v>
      </c>
      <c r="K1188" s="12" t="s">
        <v>1647</v>
      </c>
      <c r="L1188" s="12" t="s">
        <v>1692</v>
      </c>
      <c r="M1188" s="15">
        <v>511.5</v>
      </c>
      <c r="N1188" s="14">
        <f t="shared" si="35"/>
        <v>260.86</v>
      </c>
      <c r="O1188" s="13">
        <v>31.301121600000002</v>
      </c>
      <c r="P1188" s="30"/>
    </row>
    <row r="1189" spans="2:16" ht="15" customHeight="1" x14ac:dyDescent="0.25">
      <c r="B1189" s="18" t="s">
        <v>359</v>
      </c>
      <c r="C1189" s="17" t="s">
        <v>836</v>
      </c>
      <c r="D1189" s="12" t="s">
        <v>780</v>
      </c>
      <c r="E1189" s="12"/>
      <c r="F1189" s="12" t="s">
        <v>674</v>
      </c>
      <c r="G1189" s="16">
        <v>94</v>
      </c>
      <c r="H1189" s="12" t="s">
        <v>756</v>
      </c>
      <c r="I1189" s="12" t="s">
        <v>466</v>
      </c>
      <c r="J1189" s="12" t="s">
        <v>404</v>
      </c>
      <c r="K1189" s="12" t="s">
        <v>754</v>
      </c>
      <c r="L1189" s="12" t="s">
        <v>835</v>
      </c>
      <c r="M1189" s="15">
        <v>511.5</v>
      </c>
      <c r="N1189" s="14">
        <f t="shared" si="35"/>
        <v>260.86</v>
      </c>
      <c r="O1189" s="13">
        <v>25.13</v>
      </c>
      <c r="P1189" s="12"/>
    </row>
    <row r="1190" spans="2:16" ht="15" customHeight="1" x14ac:dyDescent="0.25">
      <c r="B1190" s="18" t="s">
        <v>359</v>
      </c>
      <c r="C1190" s="17" t="s">
        <v>2720</v>
      </c>
      <c r="D1190" s="12" t="s">
        <v>409</v>
      </c>
      <c r="E1190" s="12"/>
      <c r="F1190" s="12" t="s">
        <v>1495</v>
      </c>
      <c r="G1190" s="16">
        <v>93</v>
      </c>
      <c r="H1190" s="12" t="s">
        <v>1648</v>
      </c>
      <c r="I1190" s="12" t="s">
        <v>557</v>
      </c>
      <c r="J1190" s="12" t="s">
        <v>826</v>
      </c>
      <c r="K1190" s="12" t="s">
        <v>2604</v>
      </c>
      <c r="L1190" s="12" t="s">
        <v>2719</v>
      </c>
      <c r="M1190" s="15">
        <v>512.5</v>
      </c>
      <c r="N1190" s="14">
        <f t="shared" si="35"/>
        <v>261.37</v>
      </c>
      <c r="O1190" s="13">
        <v>26.640386400000001</v>
      </c>
      <c r="P1190" s="12"/>
    </row>
    <row r="1191" spans="2:16" ht="15" customHeight="1" x14ac:dyDescent="0.25">
      <c r="B1191" s="18" t="s">
        <v>359</v>
      </c>
      <c r="C1191" s="17" t="s">
        <v>2448</v>
      </c>
      <c r="D1191" s="12" t="s">
        <v>777</v>
      </c>
      <c r="E1191" s="12"/>
      <c r="F1191" s="12" t="s">
        <v>1714</v>
      </c>
      <c r="G1191" s="16">
        <v>98</v>
      </c>
      <c r="H1191" s="12" t="s">
        <v>1648</v>
      </c>
      <c r="I1191" s="12" t="s">
        <v>557</v>
      </c>
      <c r="J1191" s="12" t="s">
        <v>404</v>
      </c>
      <c r="K1191" s="12" t="s">
        <v>2441</v>
      </c>
      <c r="L1191" s="12" t="s">
        <v>2447</v>
      </c>
      <c r="M1191" s="15">
        <v>513</v>
      </c>
      <c r="N1191" s="14">
        <f t="shared" si="35"/>
        <v>261.63</v>
      </c>
      <c r="O1191" s="13">
        <v>26.95</v>
      </c>
      <c r="P1191" s="12"/>
    </row>
    <row r="1192" spans="2:16" ht="15" customHeight="1" x14ac:dyDescent="0.25">
      <c r="B1192" s="18" t="s">
        <v>359</v>
      </c>
      <c r="C1192" s="17" t="s">
        <v>3526</v>
      </c>
      <c r="D1192" s="12" t="s">
        <v>409</v>
      </c>
      <c r="E1192" s="12"/>
      <c r="F1192" s="12" t="s">
        <v>1869</v>
      </c>
      <c r="G1192" s="16">
        <v>108</v>
      </c>
      <c r="H1192" s="12" t="s">
        <v>451</v>
      </c>
      <c r="I1192" s="12" t="s">
        <v>557</v>
      </c>
      <c r="J1192" s="12" t="s">
        <v>404</v>
      </c>
      <c r="K1192" s="12" t="s">
        <v>3479</v>
      </c>
      <c r="L1192" s="12" t="s">
        <v>3525</v>
      </c>
      <c r="M1192" s="15">
        <v>513.5</v>
      </c>
      <c r="N1192" s="14">
        <f t="shared" si="35"/>
        <v>261.88</v>
      </c>
      <c r="O1192" s="13">
        <v>30.423797400000005</v>
      </c>
      <c r="P1192" s="12"/>
    </row>
    <row r="1193" spans="2:16" ht="15" customHeight="1" x14ac:dyDescent="0.25">
      <c r="B1193" s="18" t="s">
        <v>359</v>
      </c>
      <c r="C1193" s="17" t="s">
        <v>2444</v>
      </c>
      <c r="D1193" s="12" t="s">
        <v>777</v>
      </c>
      <c r="E1193" s="12"/>
      <c r="F1193" s="12" t="s">
        <v>1674</v>
      </c>
      <c r="G1193" s="16">
        <v>97</v>
      </c>
      <c r="H1193" s="12" t="s">
        <v>1648</v>
      </c>
      <c r="I1193" s="12" t="s">
        <v>557</v>
      </c>
      <c r="J1193" s="12" t="s">
        <v>404</v>
      </c>
      <c r="K1193" s="12" t="s">
        <v>2441</v>
      </c>
      <c r="L1193" s="12" t="s">
        <v>2443</v>
      </c>
      <c r="M1193" s="15">
        <v>513.5</v>
      </c>
      <c r="N1193" s="14">
        <f t="shared" si="35"/>
        <v>261.88</v>
      </c>
      <c r="O1193" s="13">
        <v>28</v>
      </c>
      <c r="P1193" s="30"/>
    </row>
    <row r="1194" spans="2:16" ht="15" customHeight="1" x14ac:dyDescent="0.25">
      <c r="B1194" s="18" t="s">
        <v>359</v>
      </c>
      <c r="C1194" s="17" t="s">
        <v>2152</v>
      </c>
      <c r="D1194" s="12" t="s">
        <v>777</v>
      </c>
      <c r="E1194" s="12"/>
      <c r="F1194" s="12" t="s">
        <v>1855</v>
      </c>
      <c r="G1194" s="16">
        <v>110</v>
      </c>
      <c r="H1194" s="12" t="s">
        <v>1648</v>
      </c>
      <c r="I1194" s="12" t="s">
        <v>557</v>
      </c>
      <c r="J1194" s="12" t="s">
        <v>404</v>
      </c>
      <c r="K1194" s="12" t="s">
        <v>2110</v>
      </c>
      <c r="L1194" s="12" t="s">
        <v>2151</v>
      </c>
      <c r="M1194" s="15">
        <v>513.5</v>
      </c>
      <c r="N1194" s="14">
        <f t="shared" si="35"/>
        <v>261.88</v>
      </c>
      <c r="O1194" s="13">
        <v>35.879974770240004</v>
      </c>
      <c r="P1194" s="12"/>
    </row>
    <row r="1195" spans="2:16" ht="15" customHeight="1" x14ac:dyDescent="0.25">
      <c r="B1195" s="18" t="s">
        <v>359</v>
      </c>
      <c r="C1195" s="17" t="s">
        <v>2779</v>
      </c>
      <c r="D1195" s="12" t="s">
        <v>829</v>
      </c>
      <c r="E1195" s="12"/>
      <c r="F1195" s="12" t="s">
        <v>2140</v>
      </c>
      <c r="G1195" s="16">
        <v>111</v>
      </c>
      <c r="H1195" s="12" t="s">
        <v>756</v>
      </c>
      <c r="I1195" s="12" t="s">
        <v>557</v>
      </c>
      <c r="J1195" s="12" t="s">
        <v>404</v>
      </c>
      <c r="K1195" s="12" t="s">
        <v>2604</v>
      </c>
      <c r="L1195" s="12" t="s">
        <v>2778</v>
      </c>
      <c r="M1195" s="15">
        <v>514</v>
      </c>
      <c r="N1195" s="14">
        <f t="shared" si="35"/>
        <v>262.14</v>
      </c>
      <c r="O1195" s="13">
        <v>35.06</v>
      </c>
      <c r="P1195" s="12"/>
    </row>
    <row r="1196" spans="2:16" ht="15" customHeight="1" x14ac:dyDescent="0.25">
      <c r="B1196" s="18" t="s">
        <v>359</v>
      </c>
      <c r="C1196" s="17" t="s">
        <v>2141</v>
      </c>
      <c r="D1196" s="12" t="s">
        <v>829</v>
      </c>
      <c r="E1196" s="12"/>
      <c r="F1196" s="12" t="s">
        <v>2140</v>
      </c>
      <c r="G1196" s="16">
        <v>111</v>
      </c>
      <c r="H1196" s="12" t="s">
        <v>756</v>
      </c>
      <c r="I1196" s="12" t="s">
        <v>557</v>
      </c>
      <c r="J1196" s="12" t="s">
        <v>826</v>
      </c>
      <c r="K1196" s="12" t="s">
        <v>2110</v>
      </c>
      <c r="L1196" s="12" t="s">
        <v>2139</v>
      </c>
      <c r="M1196" s="15">
        <v>514</v>
      </c>
      <c r="N1196" s="14">
        <f t="shared" si="35"/>
        <v>262.14</v>
      </c>
      <c r="O1196" s="13">
        <v>41.399645282880002</v>
      </c>
      <c r="P1196" s="12"/>
    </row>
    <row r="1197" spans="2:16" ht="15" customHeight="1" x14ac:dyDescent="0.25">
      <c r="B1197" s="18" t="s">
        <v>359</v>
      </c>
      <c r="C1197" s="17" t="s">
        <v>1872</v>
      </c>
      <c r="D1197" s="12" t="s">
        <v>404</v>
      </c>
      <c r="E1197" s="12"/>
      <c r="F1197" s="12" t="s">
        <v>892</v>
      </c>
      <c r="G1197" s="16">
        <v>99</v>
      </c>
      <c r="H1197" s="12" t="s">
        <v>1648</v>
      </c>
      <c r="I1197" s="12" t="s">
        <v>557</v>
      </c>
      <c r="J1197" s="12" t="s">
        <v>404</v>
      </c>
      <c r="K1197" s="12" t="s">
        <v>1821</v>
      </c>
      <c r="L1197" s="12" t="s">
        <v>1871</v>
      </c>
      <c r="M1197" s="15">
        <v>514.5</v>
      </c>
      <c r="N1197" s="14">
        <f t="shared" si="35"/>
        <v>262.39</v>
      </c>
      <c r="O1197" s="13">
        <v>24.9</v>
      </c>
      <c r="P1197" s="12"/>
    </row>
    <row r="1198" spans="2:16" ht="15" customHeight="1" x14ac:dyDescent="0.25">
      <c r="B1198" s="18" t="s">
        <v>359</v>
      </c>
      <c r="C1198" s="17" t="s">
        <v>1662</v>
      </c>
      <c r="D1198" s="12" t="s">
        <v>404</v>
      </c>
      <c r="E1198" s="12"/>
      <c r="F1198" s="12" t="s">
        <v>1661</v>
      </c>
      <c r="G1198" s="16">
        <v>101</v>
      </c>
      <c r="H1198" s="12" t="s">
        <v>1648</v>
      </c>
      <c r="I1198" s="12" t="s">
        <v>557</v>
      </c>
      <c r="J1198" s="12" t="s">
        <v>404</v>
      </c>
      <c r="K1198" s="12" t="s">
        <v>1647</v>
      </c>
      <c r="L1198" s="12" t="s">
        <v>1660</v>
      </c>
      <c r="M1198" s="15">
        <v>515.5</v>
      </c>
      <c r="N1198" s="14">
        <f t="shared" si="35"/>
        <v>262.89999999999998</v>
      </c>
      <c r="O1198" s="13">
        <v>24.027796800000001</v>
      </c>
      <c r="P1198" s="30"/>
    </row>
    <row r="1199" spans="2:16" ht="15" customHeight="1" x14ac:dyDescent="0.25">
      <c r="B1199" s="18" t="s">
        <v>359</v>
      </c>
      <c r="C1199" s="17" t="s">
        <v>2457</v>
      </c>
      <c r="D1199" s="12" t="s">
        <v>820</v>
      </c>
      <c r="E1199" s="12"/>
      <c r="F1199" s="12" t="s">
        <v>2456</v>
      </c>
      <c r="G1199" s="16">
        <v>90</v>
      </c>
      <c r="H1199" s="12" t="s">
        <v>1648</v>
      </c>
      <c r="I1199" s="12" t="s">
        <v>557</v>
      </c>
      <c r="J1199" s="12" t="s">
        <v>404</v>
      </c>
      <c r="K1199" s="12" t="s">
        <v>2441</v>
      </c>
      <c r="L1199" s="12" t="s">
        <v>2455</v>
      </c>
      <c r="M1199" s="15">
        <v>519</v>
      </c>
      <c r="N1199" s="14">
        <f t="shared" si="35"/>
        <v>264.69</v>
      </c>
      <c r="O1199" s="13">
        <v>23.28</v>
      </c>
      <c r="P1199" s="12"/>
    </row>
    <row r="1200" spans="2:16" ht="15" customHeight="1" x14ac:dyDescent="0.25">
      <c r="B1200" s="18" t="s">
        <v>359</v>
      </c>
      <c r="C1200" s="26" t="s">
        <v>792</v>
      </c>
      <c r="D1200" s="12" t="s">
        <v>757</v>
      </c>
      <c r="E1200" s="12"/>
      <c r="F1200" s="12" t="s">
        <v>791</v>
      </c>
      <c r="G1200" s="16">
        <v>96</v>
      </c>
      <c r="H1200" s="12" t="s">
        <v>756</v>
      </c>
      <c r="I1200" s="12" t="s">
        <v>466</v>
      </c>
      <c r="J1200" s="12" t="s">
        <v>755</v>
      </c>
      <c r="K1200" s="12" t="s">
        <v>754</v>
      </c>
      <c r="L1200" s="12" t="s">
        <v>790</v>
      </c>
      <c r="M1200" s="15">
        <v>519</v>
      </c>
      <c r="N1200" s="14">
        <f t="shared" si="35"/>
        <v>264.69</v>
      </c>
      <c r="O1200" s="13">
        <v>28.17</v>
      </c>
      <c r="P1200" s="12"/>
    </row>
    <row r="1201" spans="2:16" ht="15" customHeight="1" x14ac:dyDescent="0.25">
      <c r="B1201" s="18" t="s">
        <v>359</v>
      </c>
      <c r="C1201" s="17" t="s">
        <v>2659</v>
      </c>
      <c r="D1201" s="12" t="s">
        <v>923</v>
      </c>
      <c r="E1201" s="12"/>
      <c r="F1201" s="12" t="s">
        <v>1874</v>
      </c>
      <c r="G1201" s="16">
        <v>109</v>
      </c>
      <c r="H1201" s="12" t="s">
        <v>756</v>
      </c>
      <c r="I1201" s="12" t="s">
        <v>557</v>
      </c>
      <c r="J1201" s="12" t="s">
        <v>404</v>
      </c>
      <c r="K1201" s="12" t="s">
        <v>2604</v>
      </c>
      <c r="L1201" s="12" t="s">
        <v>2658</v>
      </c>
      <c r="M1201" s="15">
        <v>520</v>
      </c>
      <c r="N1201" s="14">
        <f t="shared" si="35"/>
        <v>265.2</v>
      </c>
      <c r="O1201" s="13">
        <v>32.96</v>
      </c>
      <c r="P1201" s="12"/>
    </row>
    <row r="1202" spans="2:16" ht="15" customHeight="1" x14ac:dyDescent="0.25">
      <c r="B1202" s="18" t="s">
        <v>359</v>
      </c>
      <c r="C1202" s="17" t="s">
        <v>2134</v>
      </c>
      <c r="D1202" s="12" t="s">
        <v>1822</v>
      </c>
      <c r="E1202" s="12"/>
      <c r="F1202" s="12" t="s">
        <v>1874</v>
      </c>
      <c r="G1202" s="16">
        <v>109</v>
      </c>
      <c r="H1202" s="12" t="s">
        <v>1648</v>
      </c>
      <c r="I1202" s="12" t="s">
        <v>557</v>
      </c>
      <c r="J1202" s="12" t="s">
        <v>404</v>
      </c>
      <c r="K1202" s="12" t="s">
        <v>2110</v>
      </c>
      <c r="L1202" s="12" t="s">
        <v>2133</v>
      </c>
      <c r="M1202" s="15">
        <v>520</v>
      </c>
      <c r="N1202" s="14">
        <f t="shared" si="35"/>
        <v>265.2</v>
      </c>
      <c r="O1202" s="13">
        <v>36.29</v>
      </c>
      <c r="P1202" s="12"/>
    </row>
    <row r="1203" spans="2:16" ht="15" customHeight="1" x14ac:dyDescent="0.25">
      <c r="B1203" s="18" t="s">
        <v>359</v>
      </c>
      <c r="C1203" s="26" t="s">
        <v>806</v>
      </c>
      <c r="D1203" s="12" t="s">
        <v>757</v>
      </c>
      <c r="E1203" s="12"/>
      <c r="F1203" s="12" t="s">
        <v>805</v>
      </c>
      <c r="G1203" s="16">
        <v>101</v>
      </c>
      <c r="H1203" s="12" t="s">
        <v>756</v>
      </c>
      <c r="I1203" s="12" t="s">
        <v>466</v>
      </c>
      <c r="J1203" s="12" t="s">
        <v>404</v>
      </c>
      <c r="K1203" s="12" t="s">
        <v>754</v>
      </c>
      <c r="L1203" s="12" t="s">
        <v>804</v>
      </c>
      <c r="M1203" s="15">
        <v>520</v>
      </c>
      <c r="N1203" s="14">
        <f t="shared" si="35"/>
        <v>265.2</v>
      </c>
      <c r="O1203" s="13">
        <v>31.56</v>
      </c>
      <c r="P1203" s="12"/>
    </row>
    <row r="1204" spans="2:16" ht="15" customHeight="1" x14ac:dyDescent="0.25">
      <c r="B1204" s="18" t="s">
        <v>359</v>
      </c>
      <c r="C1204" s="17" t="s">
        <v>3098</v>
      </c>
      <c r="D1204" s="12" t="s">
        <v>783</v>
      </c>
      <c r="E1204" s="12"/>
      <c r="F1204" s="12" t="s">
        <v>808</v>
      </c>
      <c r="G1204" s="16">
        <v>98</v>
      </c>
      <c r="H1204" s="12" t="s">
        <v>756</v>
      </c>
      <c r="I1204" s="12" t="s">
        <v>466</v>
      </c>
      <c r="J1204" s="12" t="s">
        <v>404</v>
      </c>
      <c r="K1204" s="12" t="s">
        <v>2946</v>
      </c>
      <c r="L1204" s="12" t="s">
        <v>3097</v>
      </c>
      <c r="M1204" s="15">
        <v>521</v>
      </c>
      <c r="N1204" s="14">
        <f t="shared" si="35"/>
        <v>265.71000000000004</v>
      </c>
      <c r="O1204" s="13">
        <v>26.4</v>
      </c>
      <c r="P1204" s="12"/>
    </row>
    <row r="1205" spans="2:16" ht="15" customHeight="1" x14ac:dyDescent="0.25">
      <c r="B1205" s="18" t="s">
        <v>359</v>
      </c>
      <c r="C1205" s="17" t="s">
        <v>2328</v>
      </c>
      <c r="D1205" s="12" t="s">
        <v>409</v>
      </c>
      <c r="E1205" s="12"/>
      <c r="F1205" s="12" t="s">
        <v>1869</v>
      </c>
      <c r="G1205" s="16">
        <v>108</v>
      </c>
      <c r="H1205" s="12" t="s">
        <v>451</v>
      </c>
      <c r="I1205" s="12" t="s">
        <v>557</v>
      </c>
      <c r="J1205" s="12" t="s">
        <v>404</v>
      </c>
      <c r="K1205" s="12" t="s">
        <v>2258</v>
      </c>
      <c r="L1205" s="12" t="s">
        <v>2327</v>
      </c>
      <c r="M1205" s="15">
        <v>521.5</v>
      </c>
      <c r="N1205" s="14">
        <f t="shared" si="35"/>
        <v>265.96000000000004</v>
      </c>
      <c r="O1205" s="13">
        <v>29.63</v>
      </c>
      <c r="P1205" s="12"/>
    </row>
    <row r="1206" spans="2:16" ht="15" customHeight="1" x14ac:dyDescent="0.25">
      <c r="B1206" s="18" t="s">
        <v>953</v>
      </c>
      <c r="C1206" s="17" t="s">
        <v>1009</v>
      </c>
      <c r="D1206" s="28" t="s">
        <v>404</v>
      </c>
      <c r="E1206" s="12"/>
      <c r="F1206" s="12" t="s">
        <v>1008</v>
      </c>
      <c r="G1206" s="16">
        <v>124</v>
      </c>
      <c r="H1206" s="12" t="s">
        <v>412</v>
      </c>
      <c r="I1206" s="12" t="s">
        <v>427</v>
      </c>
      <c r="J1206" s="12" t="s">
        <v>404</v>
      </c>
      <c r="K1206" s="12" t="s">
        <v>949</v>
      </c>
      <c r="L1206" s="12" t="s">
        <v>1007</v>
      </c>
      <c r="M1206" s="15">
        <v>521.5</v>
      </c>
      <c r="N1206" s="14">
        <f t="shared" si="35"/>
        <v>265.96000000000004</v>
      </c>
      <c r="O1206" s="13">
        <v>79.653067199999995</v>
      </c>
      <c r="P1206" s="12">
        <v>0.19</v>
      </c>
    </row>
    <row r="1207" spans="2:16" ht="15" customHeight="1" x14ac:dyDescent="0.25">
      <c r="B1207" s="18" t="s">
        <v>359</v>
      </c>
      <c r="C1207" s="17" t="s">
        <v>2527</v>
      </c>
      <c r="D1207" s="12" t="s">
        <v>409</v>
      </c>
      <c r="E1207" s="12"/>
      <c r="F1207" s="12" t="s">
        <v>1667</v>
      </c>
      <c r="G1207" s="16">
        <v>99</v>
      </c>
      <c r="H1207" s="12" t="s">
        <v>2459</v>
      </c>
      <c r="I1207" s="12" t="s">
        <v>557</v>
      </c>
      <c r="J1207" s="12" t="s">
        <v>404</v>
      </c>
      <c r="K1207" s="12" t="s">
        <v>2471</v>
      </c>
      <c r="L1207" s="12" t="s">
        <v>2526</v>
      </c>
      <c r="M1207" s="15">
        <v>522.5</v>
      </c>
      <c r="N1207" s="14">
        <f t="shared" si="35"/>
        <v>266.47000000000003</v>
      </c>
      <c r="O1207" s="13">
        <v>30.09</v>
      </c>
      <c r="P1207" s="12"/>
    </row>
    <row r="1208" spans="2:16" ht="15" customHeight="1" x14ac:dyDescent="0.25">
      <c r="B1208" s="18" t="s">
        <v>359</v>
      </c>
      <c r="C1208" s="21" t="s">
        <v>2348</v>
      </c>
      <c r="D1208" s="19" t="s">
        <v>905</v>
      </c>
      <c r="E1208" s="19"/>
      <c r="F1208" s="19" t="s">
        <v>1869</v>
      </c>
      <c r="G1208" s="19">
        <v>108</v>
      </c>
      <c r="H1208" s="19" t="s">
        <v>537</v>
      </c>
      <c r="I1208" s="19" t="s">
        <v>557</v>
      </c>
      <c r="J1208" s="19" t="s">
        <v>404</v>
      </c>
      <c r="K1208" s="19" t="s">
        <v>2258</v>
      </c>
      <c r="L1208" s="19" t="s">
        <v>2347</v>
      </c>
      <c r="M1208" s="20">
        <v>522.5</v>
      </c>
      <c r="N1208" s="14">
        <f t="shared" si="35"/>
        <v>266.47000000000003</v>
      </c>
      <c r="O1208" s="13">
        <v>29.54</v>
      </c>
      <c r="P1208" s="19"/>
    </row>
    <row r="1209" spans="2:16" ht="15" customHeight="1" x14ac:dyDescent="0.25">
      <c r="B1209" s="18" t="s">
        <v>953</v>
      </c>
      <c r="C1209" s="17" t="s">
        <v>961</v>
      </c>
      <c r="D1209" s="28" t="s">
        <v>404</v>
      </c>
      <c r="E1209" s="12"/>
      <c r="F1209" s="12" t="s">
        <v>960</v>
      </c>
      <c r="G1209" s="16">
        <v>121</v>
      </c>
      <c r="H1209" s="12" t="s">
        <v>412</v>
      </c>
      <c r="I1209" s="12" t="s">
        <v>405</v>
      </c>
      <c r="J1209" s="12" t="s">
        <v>404</v>
      </c>
      <c r="K1209" s="12" t="s">
        <v>949</v>
      </c>
      <c r="L1209" s="12" t="s">
        <v>959</v>
      </c>
      <c r="M1209" s="15">
        <v>523</v>
      </c>
      <c r="N1209" s="14">
        <f t="shared" si="35"/>
        <v>266.73</v>
      </c>
      <c r="O1209" s="13">
        <v>80.63102880000001</v>
      </c>
      <c r="P1209" s="12"/>
    </row>
    <row r="1210" spans="2:16" ht="15" customHeight="1" x14ac:dyDescent="0.25">
      <c r="B1210" s="18" t="s">
        <v>359</v>
      </c>
      <c r="C1210" s="17" t="s">
        <v>1856</v>
      </c>
      <c r="D1210" s="12" t="s">
        <v>404</v>
      </c>
      <c r="E1210" s="12"/>
      <c r="F1210" s="12" t="s">
        <v>1855</v>
      </c>
      <c r="G1210" s="16">
        <v>110</v>
      </c>
      <c r="H1210" s="12" t="s">
        <v>756</v>
      </c>
      <c r="I1210" s="12" t="s">
        <v>557</v>
      </c>
      <c r="J1210" s="12" t="s">
        <v>404</v>
      </c>
      <c r="K1210" s="12" t="s">
        <v>1821</v>
      </c>
      <c r="L1210" s="12" t="s">
        <v>1854</v>
      </c>
      <c r="M1210" s="15">
        <v>524.5</v>
      </c>
      <c r="N1210" s="14">
        <f t="shared" si="35"/>
        <v>267.49</v>
      </c>
      <c r="O1210" s="13">
        <v>33.200000000000003</v>
      </c>
      <c r="P1210" s="12"/>
    </row>
    <row r="1211" spans="2:16" ht="15" customHeight="1" x14ac:dyDescent="0.25">
      <c r="B1211" s="18" t="s">
        <v>359</v>
      </c>
      <c r="C1211" s="25" t="s">
        <v>1851</v>
      </c>
      <c r="D1211" s="25" t="s">
        <v>404</v>
      </c>
      <c r="E1211" s="19"/>
      <c r="F1211" s="12" t="s">
        <v>1850</v>
      </c>
      <c r="G1211" s="42">
        <v>107</v>
      </c>
      <c r="H1211" s="19" t="s">
        <v>1648</v>
      </c>
      <c r="I1211" s="19" t="s">
        <v>557</v>
      </c>
      <c r="J1211" s="25" t="s">
        <v>404</v>
      </c>
      <c r="K1211" s="19" t="s">
        <v>1821</v>
      </c>
      <c r="L1211" s="19" t="s">
        <v>1849</v>
      </c>
      <c r="M1211" s="15">
        <v>527.5</v>
      </c>
      <c r="N1211" s="14">
        <f t="shared" si="35"/>
        <v>269.02</v>
      </c>
      <c r="O1211" s="13">
        <v>32.6</v>
      </c>
      <c r="P1211" s="13"/>
    </row>
    <row r="1212" spans="2:16" ht="15" customHeight="1" x14ac:dyDescent="0.25">
      <c r="B1212" s="18" t="s">
        <v>359</v>
      </c>
      <c r="C1212" s="17" t="s">
        <v>2937</v>
      </c>
      <c r="D1212" s="12" t="s">
        <v>777</v>
      </c>
      <c r="E1212" s="12"/>
      <c r="F1212" s="12" t="s">
        <v>1714</v>
      </c>
      <c r="G1212" s="16">
        <v>98</v>
      </c>
      <c r="H1212" s="12" t="s">
        <v>1648</v>
      </c>
      <c r="I1212" s="12" t="s">
        <v>557</v>
      </c>
      <c r="J1212" s="12" t="s">
        <v>404</v>
      </c>
      <c r="K1212" s="12" t="s">
        <v>2902</v>
      </c>
      <c r="L1212" s="12" t="s">
        <v>2936</v>
      </c>
      <c r="M1212" s="15">
        <v>528.5</v>
      </c>
      <c r="N1212" s="14">
        <f t="shared" si="35"/>
        <v>269.52999999999997</v>
      </c>
      <c r="O1212" s="13">
        <v>24.030390700000002</v>
      </c>
      <c r="P1212" s="12"/>
    </row>
    <row r="1213" spans="2:16" ht="15" customHeight="1" x14ac:dyDescent="0.25">
      <c r="B1213" s="18" t="s">
        <v>359</v>
      </c>
      <c r="C1213" s="17" t="s">
        <v>2898</v>
      </c>
      <c r="D1213" s="12" t="s">
        <v>829</v>
      </c>
      <c r="E1213" s="12"/>
      <c r="F1213" s="12" t="s">
        <v>1714</v>
      </c>
      <c r="G1213" s="16">
        <v>98</v>
      </c>
      <c r="H1213" s="12" t="s">
        <v>2459</v>
      </c>
      <c r="I1213" s="12" t="s">
        <v>557</v>
      </c>
      <c r="J1213" s="12" t="s">
        <v>404</v>
      </c>
      <c r="K1213" s="12" t="s">
        <v>2837</v>
      </c>
      <c r="L1213" s="12" t="s">
        <v>2897</v>
      </c>
      <c r="M1213" s="15">
        <v>528.5</v>
      </c>
      <c r="N1213" s="14">
        <f t="shared" si="35"/>
        <v>269.52999999999997</v>
      </c>
      <c r="O1213" s="13">
        <v>24.305174910720002</v>
      </c>
      <c r="P1213" s="12"/>
    </row>
    <row r="1214" spans="2:16" ht="15" customHeight="1" x14ac:dyDescent="0.25">
      <c r="B1214" s="18" t="s">
        <v>359</v>
      </c>
      <c r="C1214" s="17" t="s">
        <v>2593</v>
      </c>
      <c r="D1214" s="12" t="s">
        <v>409</v>
      </c>
      <c r="E1214" s="12"/>
      <c r="F1214" s="12" t="s">
        <v>1714</v>
      </c>
      <c r="G1214" s="16">
        <v>98</v>
      </c>
      <c r="H1214" s="12" t="s">
        <v>2459</v>
      </c>
      <c r="I1214" s="12" t="s">
        <v>557</v>
      </c>
      <c r="J1214" s="12" t="s">
        <v>404</v>
      </c>
      <c r="K1214" s="12" t="s">
        <v>2471</v>
      </c>
      <c r="L1214" s="12" t="s">
        <v>2592</v>
      </c>
      <c r="M1214" s="15">
        <v>528.5</v>
      </c>
      <c r="N1214" s="14">
        <f t="shared" ref="N1214:N1277" si="36">M1214-ROUND(M1214*$N$7,2)</f>
        <v>269.52999999999997</v>
      </c>
      <c r="O1214" s="13">
        <v>24.967620029760006</v>
      </c>
      <c r="P1214" s="12"/>
    </row>
    <row r="1215" spans="2:16" ht="15" customHeight="1" x14ac:dyDescent="0.25">
      <c r="B1215" s="18" t="s">
        <v>359</v>
      </c>
      <c r="C1215" s="17" t="s">
        <v>1828</v>
      </c>
      <c r="D1215" s="12" t="s">
        <v>404</v>
      </c>
      <c r="E1215" s="12"/>
      <c r="F1215" s="12" t="s">
        <v>1827</v>
      </c>
      <c r="G1215" s="16">
        <v>97</v>
      </c>
      <c r="H1215" s="12" t="s">
        <v>1648</v>
      </c>
      <c r="I1215" s="12" t="s">
        <v>557</v>
      </c>
      <c r="J1215" s="12" t="s">
        <v>404</v>
      </c>
      <c r="K1215" s="12" t="s">
        <v>1821</v>
      </c>
      <c r="L1215" s="12" t="s">
        <v>1826</v>
      </c>
      <c r="M1215" s="15">
        <v>528.5</v>
      </c>
      <c r="N1215" s="14">
        <f t="shared" si="36"/>
        <v>269.52999999999997</v>
      </c>
      <c r="O1215" s="13">
        <v>26.2</v>
      </c>
      <c r="P1215" s="12"/>
    </row>
    <row r="1216" spans="2:16" ht="15" customHeight="1" x14ac:dyDescent="0.25">
      <c r="B1216" s="18" t="s">
        <v>359</v>
      </c>
      <c r="C1216" s="17" t="s">
        <v>2550</v>
      </c>
      <c r="D1216" s="12" t="s">
        <v>829</v>
      </c>
      <c r="E1216" s="12"/>
      <c r="F1216" s="12" t="s">
        <v>791</v>
      </c>
      <c r="G1216" s="16">
        <v>100</v>
      </c>
      <c r="H1216" s="12" t="s">
        <v>2459</v>
      </c>
      <c r="I1216" s="12" t="s">
        <v>557</v>
      </c>
      <c r="J1216" s="12" t="s">
        <v>404</v>
      </c>
      <c r="K1216" s="12" t="s">
        <v>2471</v>
      </c>
      <c r="L1216" s="12" t="s">
        <v>2549</v>
      </c>
      <c r="M1216" s="15">
        <v>529</v>
      </c>
      <c r="N1216" s="14">
        <f t="shared" si="36"/>
        <v>269.79000000000002</v>
      </c>
      <c r="O1216" s="13">
        <v>27.160672000000002</v>
      </c>
      <c r="P1216" s="12"/>
    </row>
    <row r="1217" spans="2:16" ht="15" customHeight="1" x14ac:dyDescent="0.25">
      <c r="B1217" s="18" t="s">
        <v>359</v>
      </c>
      <c r="C1217" s="17" t="s">
        <v>2638</v>
      </c>
      <c r="D1217" s="12" t="s">
        <v>2300</v>
      </c>
      <c r="E1217" s="12"/>
      <c r="F1217" s="12" t="s">
        <v>576</v>
      </c>
      <c r="G1217" s="16">
        <v>104</v>
      </c>
      <c r="H1217" s="12" t="s">
        <v>1648</v>
      </c>
      <c r="I1217" s="12" t="s">
        <v>466</v>
      </c>
      <c r="J1217" s="12" t="s">
        <v>404</v>
      </c>
      <c r="K1217" s="12" t="s">
        <v>2604</v>
      </c>
      <c r="L1217" s="12" t="s">
        <v>2637</v>
      </c>
      <c r="M1217" s="15">
        <v>530</v>
      </c>
      <c r="N1217" s="14">
        <f t="shared" si="36"/>
        <v>270.3</v>
      </c>
      <c r="O1217" s="13">
        <v>33.43</v>
      </c>
      <c r="P1217" s="12"/>
    </row>
    <row r="1218" spans="2:16" ht="15" customHeight="1" x14ac:dyDescent="0.25">
      <c r="B1218" s="18" t="s">
        <v>359</v>
      </c>
      <c r="C1218" s="25" t="s">
        <v>2303</v>
      </c>
      <c r="D1218" s="12" t="s">
        <v>2300</v>
      </c>
      <c r="E1218" s="12"/>
      <c r="F1218" s="12" t="s">
        <v>1869</v>
      </c>
      <c r="G1218" s="16">
        <v>104</v>
      </c>
      <c r="H1218" s="12" t="s">
        <v>756</v>
      </c>
      <c r="I1218" s="12" t="s">
        <v>466</v>
      </c>
      <c r="J1218" s="12" t="s">
        <v>404</v>
      </c>
      <c r="K1218" s="12" t="s">
        <v>2258</v>
      </c>
      <c r="L1218" s="12" t="s">
        <v>2302</v>
      </c>
      <c r="M1218" s="15">
        <v>530</v>
      </c>
      <c r="N1218" s="14">
        <f t="shared" si="36"/>
        <v>270.3</v>
      </c>
      <c r="O1218" s="13">
        <v>35.51</v>
      </c>
      <c r="P1218" s="12"/>
    </row>
    <row r="1219" spans="2:16" ht="15" customHeight="1" x14ac:dyDescent="0.25">
      <c r="B1219" s="18" t="s">
        <v>359</v>
      </c>
      <c r="C1219" s="17" t="s">
        <v>2742</v>
      </c>
      <c r="D1219" s="12" t="s">
        <v>829</v>
      </c>
      <c r="E1219" s="12"/>
      <c r="F1219" s="12" t="s">
        <v>1491</v>
      </c>
      <c r="G1219" s="16">
        <v>92</v>
      </c>
      <c r="H1219" s="12" t="s">
        <v>756</v>
      </c>
      <c r="I1219" s="12" t="s">
        <v>466</v>
      </c>
      <c r="J1219" s="12" t="s">
        <v>826</v>
      </c>
      <c r="K1219" s="12" t="s">
        <v>2604</v>
      </c>
      <c r="L1219" s="12" t="s">
        <v>2741</v>
      </c>
      <c r="M1219" s="15">
        <v>531</v>
      </c>
      <c r="N1219" s="14">
        <f t="shared" si="36"/>
        <v>270.81</v>
      </c>
      <c r="O1219" s="13">
        <v>27.58</v>
      </c>
      <c r="P1219" s="12"/>
    </row>
    <row r="1220" spans="2:16" ht="15" customHeight="1" x14ac:dyDescent="0.25">
      <c r="B1220" s="18" t="s">
        <v>359</v>
      </c>
      <c r="C1220" s="17" t="s">
        <v>2634</v>
      </c>
      <c r="D1220" s="12" t="s">
        <v>2300</v>
      </c>
      <c r="E1220" s="12"/>
      <c r="F1220" s="12" t="s">
        <v>2127</v>
      </c>
      <c r="G1220" s="16">
        <v>101</v>
      </c>
      <c r="H1220" s="12" t="s">
        <v>1648</v>
      </c>
      <c r="I1220" s="12" t="s">
        <v>466</v>
      </c>
      <c r="J1220" s="12" t="s">
        <v>404</v>
      </c>
      <c r="K1220" s="12" t="s">
        <v>2604</v>
      </c>
      <c r="L1220" s="12" t="s">
        <v>2633</v>
      </c>
      <c r="M1220" s="15">
        <v>532</v>
      </c>
      <c r="N1220" s="14">
        <f t="shared" si="36"/>
        <v>271.32</v>
      </c>
      <c r="O1220" s="13">
        <v>30.74</v>
      </c>
      <c r="P1220" s="12"/>
    </row>
    <row r="1221" spans="2:16" ht="15" customHeight="1" x14ac:dyDescent="0.25">
      <c r="B1221" s="18" t="s">
        <v>359</v>
      </c>
      <c r="C1221" s="17" t="s">
        <v>2581</v>
      </c>
      <c r="D1221" s="12" t="s">
        <v>878</v>
      </c>
      <c r="E1221" s="12"/>
      <c r="F1221" s="12" t="s">
        <v>2127</v>
      </c>
      <c r="G1221" s="16">
        <v>101</v>
      </c>
      <c r="H1221" s="12" t="s">
        <v>1648</v>
      </c>
      <c r="I1221" s="12" t="s">
        <v>466</v>
      </c>
      <c r="J1221" s="12" t="s">
        <v>404</v>
      </c>
      <c r="K1221" s="12" t="s">
        <v>2471</v>
      </c>
      <c r="L1221" s="12" t="s">
        <v>2580</v>
      </c>
      <c r="M1221" s="15">
        <v>532</v>
      </c>
      <c r="N1221" s="14">
        <f t="shared" si="36"/>
        <v>271.32</v>
      </c>
      <c r="O1221" s="13">
        <v>29.54</v>
      </c>
      <c r="P1221" s="12"/>
    </row>
    <row r="1222" spans="2:16" ht="15" customHeight="1" x14ac:dyDescent="0.25">
      <c r="B1222" s="18" t="s">
        <v>953</v>
      </c>
      <c r="C1222" s="17" t="s">
        <v>978</v>
      </c>
      <c r="D1222" s="28" t="s">
        <v>404</v>
      </c>
      <c r="E1222" s="12"/>
      <c r="F1222" s="12" t="s">
        <v>977</v>
      </c>
      <c r="G1222" s="16" t="s">
        <v>976</v>
      </c>
      <c r="H1222" s="12" t="s">
        <v>412</v>
      </c>
      <c r="I1222" s="12" t="s">
        <v>405</v>
      </c>
      <c r="J1222" s="12" t="s">
        <v>404</v>
      </c>
      <c r="K1222" s="12" t="s">
        <v>949</v>
      </c>
      <c r="L1222" s="12" t="s">
        <v>975</v>
      </c>
      <c r="M1222" s="15">
        <v>533</v>
      </c>
      <c r="N1222" s="14">
        <f t="shared" si="36"/>
        <v>271.83</v>
      </c>
      <c r="O1222" s="13">
        <v>74.97</v>
      </c>
      <c r="P1222" s="12">
        <v>5.48</v>
      </c>
    </row>
    <row r="1223" spans="2:16" ht="15" customHeight="1" x14ac:dyDescent="0.25">
      <c r="B1223" s="18" t="s">
        <v>359</v>
      </c>
      <c r="C1223" s="32" t="s">
        <v>3096</v>
      </c>
      <c r="D1223" s="28" t="s">
        <v>757</v>
      </c>
      <c r="E1223" s="12"/>
      <c r="F1223" s="12" t="s">
        <v>805</v>
      </c>
      <c r="G1223" s="16">
        <v>101</v>
      </c>
      <c r="H1223" s="12" t="s">
        <v>756</v>
      </c>
      <c r="I1223" s="12" t="s">
        <v>466</v>
      </c>
      <c r="J1223" s="12" t="s">
        <v>404</v>
      </c>
      <c r="K1223" s="12" t="s">
        <v>2946</v>
      </c>
      <c r="L1223" s="12" t="s">
        <v>3095</v>
      </c>
      <c r="M1223" s="15">
        <v>535.5</v>
      </c>
      <c r="N1223" s="14">
        <f t="shared" si="36"/>
        <v>273.10000000000002</v>
      </c>
      <c r="O1223" s="13">
        <v>31.8</v>
      </c>
      <c r="P1223" s="12"/>
    </row>
    <row r="1224" spans="2:16" ht="15" customHeight="1" x14ac:dyDescent="0.25">
      <c r="B1224" s="18" t="s">
        <v>359</v>
      </c>
      <c r="C1224" s="24" t="s">
        <v>2632</v>
      </c>
      <c r="D1224" s="19" t="s">
        <v>2300</v>
      </c>
      <c r="E1224" s="19"/>
      <c r="F1224" s="12" t="s">
        <v>1850</v>
      </c>
      <c r="G1224" s="19">
        <v>103</v>
      </c>
      <c r="H1224" s="19" t="s">
        <v>1648</v>
      </c>
      <c r="I1224" s="19" t="s">
        <v>466</v>
      </c>
      <c r="J1224" s="19" t="s">
        <v>404</v>
      </c>
      <c r="K1224" s="19" t="s">
        <v>2604</v>
      </c>
      <c r="L1224" s="19" t="s">
        <v>2631</v>
      </c>
      <c r="M1224" s="15">
        <v>536.5</v>
      </c>
      <c r="N1224" s="14">
        <f t="shared" si="36"/>
        <v>273.61</v>
      </c>
      <c r="O1224" s="23">
        <v>31.83</v>
      </c>
      <c r="P1224" s="47"/>
    </row>
    <row r="1225" spans="2:16" ht="15" customHeight="1" x14ac:dyDescent="0.25">
      <c r="B1225" s="18" t="s">
        <v>359</v>
      </c>
      <c r="C1225" s="17" t="s">
        <v>2583</v>
      </c>
      <c r="D1225" s="12" t="s">
        <v>878</v>
      </c>
      <c r="E1225" s="12"/>
      <c r="F1225" s="12" t="s">
        <v>1850</v>
      </c>
      <c r="G1225" s="16">
        <v>103</v>
      </c>
      <c r="H1225" s="12" t="s">
        <v>1648</v>
      </c>
      <c r="I1225" s="12" t="s">
        <v>466</v>
      </c>
      <c r="J1225" s="12" t="s">
        <v>404</v>
      </c>
      <c r="K1225" s="12" t="s">
        <v>2471</v>
      </c>
      <c r="L1225" s="12" t="s">
        <v>2582</v>
      </c>
      <c r="M1225" s="15">
        <v>536.5</v>
      </c>
      <c r="N1225" s="14">
        <f t="shared" si="36"/>
        <v>273.61</v>
      </c>
      <c r="O1225" s="13">
        <v>30.95</v>
      </c>
      <c r="P1225" s="12"/>
    </row>
    <row r="1226" spans="2:16" ht="15" customHeight="1" x14ac:dyDescent="0.25">
      <c r="B1226" s="18" t="s">
        <v>359</v>
      </c>
      <c r="C1226" s="17" t="s">
        <v>2380</v>
      </c>
      <c r="D1226" s="12" t="s">
        <v>409</v>
      </c>
      <c r="E1226" s="12"/>
      <c r="F1226" s="12" t="s">
        <v>2379</v>
      </c>
      <c r="G1226" s="16">
        <v>111</v>
      </c>
      <c r="H1226" s="12" t="s">
        <v>451</v>
      </c>
      <c r="I1226" s="12" t="s">
        <v>466</v>
      </c>
      <c r="J1226" s="12" t="s">
        <v>404</v>
      </c>
      <c r="K1226" s="12" t="s">
        <v>2258</v>
      </c>
      <c r="L1226" s="12" t="s">
        <v>2378</v>
      </c>
      <c r="M1226" s="15">
        <v>536.5</v>
      </c>
      <c r="N1226" s="14">
        <f t="shared" si="36"/>
        <v>273.61</v>
      </c>
      <c r="O1226" s="13">
        <f>18*2.2046</f>
        <v>39.6828</v>
      </c>
      <c r="P1226" s="12"/>
    </row>
    <row r="1227" spans="2:16" ht="15" customHeight="1" x14ac:dyDescent="0.25">
      <c r="B1227" s="18" t="s">
        <v>359</v>
      </c>
      <c r="C1227" s="17" t="s">
        <v>2496</v>
      </c>
      <c r="D1227" s="12" t="s">
        <v>2300</v>
      </c>
      <c r="E1227" s="12"/>
      <c r="F1227" s="12" t="s">
        <v>1664</v>
      </c>
      <c r="G1227" s="16">
        <v>100</v>
      </c>
      <c r="H1227" s="12" t="s">
        <v>2459</v>
      </c>
      <c r="I1227" s="12" t="s">
        <v>466</v>
      </c>
      <c r="J1227" s="12" t="s">
        <v>404</v>
      </c>
      <c r="K1227" s="12" t="s">
        <v>2471</v>
      </c>
      <c r="L1227" s="12" t="s">
        <v>2495</v>
      </c>
      <c r="M1227" s="15">
        <v>538</v>
      </c>
      <c r="N1227" s="14">
        <f t="shared" si="36"/>
        <v>274.38</v>
      </c>
      <c r="O1227" s="13">
        <v>32.436279800000001</v>
      </c>
      <c r="P1227" s="12"/>
    </row>
    <row r="1228" spans="2:16" ht="15" customHeight="1" x14ac:dyDescent="0.25">
      <c r="B1228" s="18" t="s">
        <v>359</v>
      </c>
      <c r="C1228" s="17" t="s">
        <v>2450</v>
      </c>
      <c r="D1228" s="12" t="s">
        <v>777</v>
      </c>
      <c r="E1228" s="12"/>
      <c r="F1228" s="12" t="s">
        <v>1674</v>
      </c>
      <c r="G1228" s="16">
        <v>97</v>
      </c>
      <c r="H1228" s="12" t="s">
        <v>1648</v>
      </c>
      <c r="I1228" s="12" t="s">
        <v>557</v>
      </c>
      <c r="J1228" s="12" t="s">
        <v>404</v>
      </c>
      <c r="K1228" s="12" t="s">
        <v>2441</v>
      </c>
      <c r="L1228" s="12" t="s">
        <v>2449</v>
      </c>
      <c r="M1228" s="15">
        <v>539.5</v>
      </c>
      <c r="N1228" s="14">
        <f t="shared" si="36"/>
        <v>275.14</v>
      </c>
      <c r="O1228" s="13">
        <v>35.950000000000003</v>
      </c>
      <c r="P1228" s="12"/>
    </row>
    <row r="1229" spans="2:16" ht="15" customHeight="1" x14ac:dyDescent="0.25">
      <c r="B1229" s="18" t="s">
        <v>359</v>
      </c>
      <c r="C1229" s="17" t="s">
        <v>2148</v>
      </c>
      <c r="D1229" s="12" t="s">
        <v>878</v>
      </c>
      <c r="E1229" s="12"/>
      <c r="F1229" s="12" t="s">
        <v>1850</v>
      </c>
      <c r="G1229" s="16">
        <v>107</v>
      </c>
      <c r="H1229" s="12" t="s">
        <v>1648</v>
      </c>
      <c r="I1229" s="12" t="s">
        <v>557</v>
      </c>
      <c r="J1229" s="12" t="s">
        <v>404</v>
      </c>
      <c r="K1229" s="12" t="s">
        <v>2110</v>
      </c>
      <c r="L1229" s="12" t="s">
        <v>2147</v>
      </c>
      <c r="M1229" s="15">
        <v>540.5</v>
      </c>
      <c r="N1229" s="14">
        <f t="shared" si="36"/>
        <v>275.64999999999998</v>
      </c>
      <c r="O1229" s="13">
        <v>33.13707101856</v>
      </c>
      <c r="P1229" s="12"/>
    </row>
    <row r="1230" spans="2:16" ht="15" customHeight="1" x14ac:dyDescent="0.25">
      <c r="B1230" s="18" t="s">
        <v>359</v>
      </c>
      <c r="C1230" s="17" t="s">
        <v>2125</v>
      </c>
      <c r="D1230" s="12" t="s">
        <v>409</v>
      </c>
      <c r="E1230" s="12"/>
      <c r="F1230" s="12" t="s">
        <v>1850</v>
      </c>
      <c r="G1230" s="16">
        <v>107</v>
      </c>
      <c r="H1230" s="12" t="s">
        <v>1648</v>
      </c>
      <c r="I1230" s="12" t="s">
        <v>557</v>
      </c>
      <c r="J1230" s="12" t="s">
        <v>404</v>
      </c>
      <c r="K1230" s="12" t="s">
        <v>2110</v>
      </c>
      <c r="L1230" s="12" t="s">
        <v>2124</v>
      </c>
      <c r="M1230" s="15">
        <v>540.5</v>
      </c>
      <c r="N1230" s="14">
        <f t="shared" si="36"/>
        <v>275.64999999999998</v>
      </c>
      <c r="O1230" s="13">
        <v>34.24</v>
      </c>
      <c r="P1230" s="12"/>
    </row>
    <row r="1231" spans="2:16" ht="15" customHeight="1" x14ac:dyDescent="0.25">
      <c r="B1231" s="22" t="s">
        <v>359</v>
      </c>
      <c r="C1231" s="21" t="s">
        <v>758</v>
      </c>
      <c r="D1231" s="19" t="s">
        <v>757</v>
      </c>
      <c r="E1231" s="19"/>
      <c r="F1231" s="19" t="s">
        <v>674</v>
      </c>
      <c r="G1231" s="19">
        <v>94</v>
      </c>
      <c r="H1231" s="19" t="s">
        <v>756</v>
      </c>
      <c r="I1231" s="19" t="s">
        <v>466</v>
      </c>
      <c r="J1231" s="19" t="s">
        <v>755</v>
      </c>
      <c r="K1231" s="19" t="s">
        <v>754</v>
      </c>
      <c r="L1231" s="19" t="s">
        <v>753</v>
      </c>
      <c r="M1231" s="20">
        <v>540.5</v>
      </c>
      <c r="N1231" s="14">
        <f t="shared" si="36"/>
        <v>275.64999999999998</v>
      </c>
      <c r="O1231" s="13">
        <v>25.49</v>
      </c>
      <c r="P1231" s="19"/>
    </row>
    <row r="1232" spans="2:16" ht="15" customHeight="1" x14ac:dyDescent="0.25">
      <c r="B1232" s="18" t="s">
        <v>953</v>
      </c>
      <c r="C1232" s="17" t="s">
        <v>1385</v>
      </c>
      <c r="D1232" s="28" t="s">
        <v>404</v>
      </c>
      <c r="E1232" s="12"/>
      <c r="F1232" s="12" t="s">
        <v>992</v>
      </c>
      <c r="G1232" s="16">
        <v>118</v>
      </c>
      <c r="H1232" s="12" t="s">
        <v>412</v>
      </c>
      <c r="I1232" s="12" t="s">
        <v>405</v>
      </c>
      <c r="J1232" s="12" t="s">
        <v>404</v>
      </c>
      <c r="K1232" s="12" t="s">
        <v>1308</v>
      </c>
      <c r="L1232" s="12" t="s">
        <v>1384</v>
      </c>
      <c r="M1232" s="15">
        <v>542</v>
      </c>
      <c r="N1232" s="14">
        <f t="shared" si="36"/>
        <v>276.42</v>
      </c>
      <c r="O1232" s="13">
        <v>64.245999999999995</v>
      </c>
      <c r="P1232" s="12"/>
    </row>
    <row r="1233" spans="2:16" ht="15" customHeight="1" x14ac:dyDescent="0.25">
      <c r="B1233" s="18" t="s">
        <v>359</v>
      </c>
      <c r="C1233" s="17" t="s">
        <v>2364</v>
      </c>
      <c r="D1233" s="12" t="s">
        <v>770</v>
      </c>
      <c r="E1233" s="12"/>
      <c r="F1233" s="12" t="s">
        <v>2363</v>
      </c>
      <c r="G1233" s="16">
        <v>107</v>
      </c>
      <c r="H1233" s="12" t="s">
        <v>451</v>
      </c>
      <c r="I1233" s="12" t="s">
        <v>557</v>
      </c>
      <c r="J1233" s="12" t="s">
        <v>404</v>
      </c>
      <c r="K1233" s="12" t="s">
        <v>2258</v>
      </c>
      <c r="L1233" s="12" t="s">
        <v>2362</v>
      </c>
      <c r="M1233" s="15">
        <v>542.5</v>
      </c>
      <c r="N1233" s="14">
        <f t="shared" si="36"/>
        <v>276.67</v>
      </c>
      <c r="O1233" s="13">
        <v>31.232276746560004</v>
      </c>
      <c r="P1233" s="12"/>
    </row>
    <row r="1234" spans="2:16" ht="15" customHeight="1" x14ac:dyDescent="0.25">
      <c r="B1234" s="18" t="s">
        <v>359</v>
      </c>
      <c r="C1234" s="17" t="s">
        <v>2112</v>
      </c>
      <c r="D1234" s="12" t="s">
        <v>2111</v>
      </c>
      <c r="E1234" s="12"/>
      <c r="F1234" s="12" t="s">
        <v>680</v>
      </c>
      <c r="G1234" s="16">
        <v>103</v>
      </c>
      <c r="H1234" s="12" t="s">
        <v>756</v>
      </c>
      <c r="I1234" s="12" t="s">
        <v>557</v>
      </c>
      <c r="J1234" s="12" t="s">
        <v>404</v>
      </c>
      <c r="K1234" s="12" t="s">
        <v>2110</v>
      </c>
      <c r="L1234" s="12" t="s">
        <v>2109</v>
      </c>
      <c r="M1234" s="15">
        <v>544</v>
      </c>
      <c r="N1234" s="14">
        <f t="shared" si="36"/>
        <v>277.44</v>
      </c>
      <c r="O1234" s="13">
        <v>28.4</v>
      </c>
      <c r="P1234" s="12"/>
    </row>
    <row r="1235" spans="2:16" ht="15" customHeight="1" x14ac:dyDescent="0.25">
      <c r="B1235" s="18" t="s">
        <v>359</v>
      </c>
      <c r="C1235" s="17" t="s">
        <v>2750</v>
      </c>
      <c r="D1235" s="12" t="s">
        <v>409</v>
      </c>
      <c r="E1235" s="12"/>
      <c r="F1235" s="12" t="s">
        <v>1869</v>
      </c>
      <c r="G1235" s="16">
        <v>108</v>
      </c>
      <c r="H1235" s="12" t="s">
        <v>1648</v>
      </c>
      <c r="I1235" s="12" t="s">
        <v>557</v>
      </c>
      <c r="J1235" s="12" t="s">
        <v>404</v>
      </c>
      <c r="K1235" s="12" t="s">
        <v>2604</v>
      </c>
      <c r="L1235" s="12" t="s">
        <v>2749</v>
      </c>
      <c r="M1235" s="15">
        <v>545.5</v>
      </c>
      <c r="N1235" s="14">
        <f t="shared" si="36"/>
        <v>278.2</v>
      </c>
      <c r="O1235" s="13">
        <v>31.84</v>
      </c>
      <c r="P1235" s="12"/>
    </row>
    <row r="1236" spans="2:16" ht="15" customHeight="1" x14ac:dyDescent="0.25">
      <c r="B1236" s="18" t="s">
        <v>953</v>
      </c>
      <c r="C1236" s="17" t="s">
        <v>1011</v>
      </c>
      <c r="D1236" s="28" t="s">
        <v>404</v>
      </c>
      <c r="E1236" s="12" t="s">
        <v>951</v>
      </c>
      <c r="F1236" s="12" t="s">
        <v>1008</v>
      </c>
      <c r="G1236" s="16">
        <v>124</v>
      </c>
      <c r="H1236" s="12" t="s">
        <v>412</v>
      </c>
      <c r="I1236" s="12" t="s">
        <v>427</v>
      </c>
      <c r="J1236" s="12" t="s">
        <v>404</v>
      </c>
      <c r="K1236" s="12" t="s">
        <v>949</v>
      </c>
      <c r="L1236" s="12" t="s">
        <v>1010</v>
      </c>
      <c r="M1236" s="15">
        <v>547.5</v>
      </c>
      <c r="N1236" s="14">
        <f t="shared" si="36"/>
        <v>279.22000000000003</v>
      </c>
      <c r="O1236" s="13">
        <v>79.653067199999995</v>
      </c>
      <c r="P1236" s="12">
        <v>0.19</v>
      </c>
    </row>
    <row r="1237" spans="2:16" ht="15" customHeight="1" x14ac:dyDescent="0.25">
      <c r="B1237" s="18" t="s">
        <v>359</v>
      </c>
      <c r="C1237" s="17" t="s">
        <v>2388</v>
      </c>
      <c r="D1237" s="12" t="s">
        <v>2111</v>
      </c>
      <c r="E1237" s="12"/>
      <c r="F1237" s="12" t="s">
        <v>2370</v>
      </c>
      <c r="G1237" s="16">
        <v>110</v>
      </c>
      <c r="H1237" s="12" t="s">
        <v>1648</v>
      </c>
      <c r="I1237" s="12" t="s">
        <v>557</v>
      </c>
      <c r="J1237" s="12" t="s">
        <v>404</v>
      </c>
      <c r="K1237" s="12" t="s">
        <v>2258</v>
      </c>
      <c r="L1237" s="12" t="s">
        <v>2387</v>
      </c>
      <c r="M1237" s="15">
        <v>548</v>
      </c>
      <c r="N1237" s="14">
        <f t="shared" si="36"/>
        <v>279.48</v>
      </c>
      <c r="O1237" s="13">
        <v>37.742752000000003</v>
      </c>
      <c r="P1237" s="12"/>
    </row>
    <row r="1238" spans="2:16" ht="15" customHeight="1" x14ac:dyDescent="0.25">
      <c r="B1238" s="18" t="s">
        <v>359</v>
      </c>
      <c r="C1238" s="17" t="s">
        <v>2371</v>
      </c>
      <c r="D1238" s="12" t="s">
        <v>2111</v>
      </c>
      <c r="E1238" s="12"/>
      <c r="F1238" s="12" t="s">
        <v>2370</v>
      </c>
      <c r="G1238" s="16">
        <v>110</v>
      </c>
      <c r="H1238" s="12" t="s">
        <v>756</v>
      </c>
      <c r="I1238" s="12" t="s">
        <v>557</v>
      </c>
      <c r="J1238" s="12" t="s">
        <v>404</v>
      </c>
      <c r="K1238" s="12" t="s">
        <v>2258</v>
      </c>
      <c r="L1238" s="12" t="s">
        <v>2369</v>
      </c>
      <c r="M1238" s="15">
        <v>548</v>
      </c>
      <c r="N1238" s="14">
        <f t="shared" si="36"/>
        <v>279.48</v>
      </c>
      <c r="O1238" s="13">
        <f>16.247*2.2046</f>
        <v>35.818136200000005</v>
      </c>
      <c r="P1238" s="12"/>
    </row>
    <row r="1239" spans="2:16" ht="15" customHeight="1" x14ac:dyDescent="0.25">
      <c r="B1239" s="18" t="s">
        <v>359</v>
      </c>
      <c r="C1239" s="17" t="s">
        <v>2630</v>
      </c>
      <c r="D1239" s="12" t="s">
        <v>2621</v>
      </c>
      <c r="E1239" s="12"/>
      <c r="F1239" s="12" t="s">
        <v>2629</v>
      </c>
      <c r="G1239" s="16" t="s">
        <v>1454</v>
      </c>
      <c r="H1239" s="12" t="s">
        <v>1648</v>
      </c>
      <c r="I1239" s="12" t="s">
        <v>557</v>
      </c>
      <c r="J1239" s="12" t="s">
        <v>2620</v>
      </c>
      <c r="K1239" s="12" t="s">
        <v>2604</v>
      </c>
      <c r="L1239" s="12" t="s">
        <v>2628</v>
      </c>
      <c r="M1239" s="15">
        <v>548.5</v>
      </c>
      <c r="N1239" s="14">
        <f t="shared" si="36"/>
        <v>279.73</v>
      </c>
      <c r="O1239" s="13">
        <v>42.3</v>
      </c>
      <c r="P1239" s="12"/>
    </row>
    <row r="1240" spans="2:16" ht="15" customHeight="1" x14ac:dyDescent="0.25">
      <c r="B1240" s="18" t="s">
        <v>359</v>
      </c>
      <c r="C1240" s="17" t="s">
        <v>2483</v>
      </c>
      <c r="D1240" s="12" t="s">
        <v>878</v>
      </c>
      <c r="E1240" s="12"/>
      <c r="F1240" s="12" t="s">
        <v>2482</v>
      </c>
      <c r="G1240" s="16" t="s">
        <v>2481</v>
      </c>
      <c r="H1240" s="12" t="s">
        <v>1648</v>
      </c>
      <c r="I1240" s="12" t="s">
        <v>557</v>
      </c>
      <c r="J1240" s="12" t="s">
        <v>404</v>
      </c>
      <c r="K1240" s="12" t="s">
        <v>2471</v>
      </c>
      <c r="L1240" s="12" t="s">
        <v>2480</v>
      </c>
      <c r="M1240" s="15">
        <v>549</v>
      </c>
      <c r="N1240" s="14">
        <f t="shared" si="36"/>
        <v>279.99</v>
      </c>
      <c r="O1240" s="13">
        <v>32.277797158080006</v>
      </c>
      <c r="P1240" s="12"/>
    </row>
    <row r="1241" spans="2:16" ht="15" customHeight="1" x14ac:dyDescent="0.25">
      <c r="B1241" s="18" t="s">
        <v>953</v>
      </c>
      <c r="C1241" s="17" t="s">
        <v>969</v>
      </c>
      <c r="D1241" s="28" t="s">
        <v>404</v>
      </c>
      <c r="E1241" s="12"/>
      <c r="F1241" s="12" t="s">
        <v>968</v>
      </c>
      <c r="G1241" s="16" t="s">
        <v>627</v>
      </c>
      <c r="H1241" s="12" t="s">
        <v>412</v>
      </c>
      <c r="I1241" s="12" t="s">
        <v>405</v>
      </c>
      <c r="J1241" s="12" t="s">
        <v>404</v>
      </c>
      <c r="K1241" s="12" t="s">
        <v>949</v>
      </c>
      <c r="L1241" s="12" t="s">
        <v>967</v>
      </c>
      <c r="M1241" s="15">
        <v>551</v>
      </c>
      <c r="N1241" s="14">
        <f t="shared" si="36"/>
        <v>281.01</v>
      </c>
      <c r="O1241" s="13">
        <v>73.867500000000007</v>
      </c>
      <c r="P1241" s="12"/>
    </row>
    <row r="1242" spans="2:16" ht="15" customHeight="1" x14ac:dyDescent="0.25">
      <c r="B1242" s="18" t="s">
        <v>359</v>
      </c>
      <c r="C1242" s="25" t="s">
        <v>2338</v>
      </c>
      <c r="D1242" s="12" t="s">
        <v>905</v>
      </c>
      <c r="E1242" s="12"/>
      <c r="F1242" s="12" t="s">
        <v>1860</v>
      </c>
      <c r="G1242" s="16">
        <v>110</v>
      </c>
      <c r="H1242" s="12" t="s">
        <v>537</v>
      </c>
      <c r="I1242" s="12" t="s">
        <v>557</v>
      </c>
      <c r="J1242" s="12" t="s">
        <v>755</v>
      </c>
      <c r="K1242" s="12" t="s">
        <v>2258</v>
      </c>
      <c r="L1242" s="12" t="s">
        <v>2337</v>
      </c>
      <c r="M1242" s="15">
        <v>551.5</v>
      </c>
      <c r="N1242" s="14">
        <f t="shared" si="36"/>
        <v>281.26</v>
      </c>
      <c r="O1242" s="13">
        <v>30.49</v>
      </c>
      <c r="P1242" s="12"/>
    </row>
    <row r="1243" spans="2:16" ht="15" customHeight="1" x14ac:dyDescent="0.25">
      <c r="B1243" s="18" t="s">
        <v>359</v>
      </c>
      <c r="C1243" s="17" t="s">
        <v>2494</v>
      </c>
      <c r="D1243" s="12" t="s">
        <v>878</v>
      </c>
      <c r="E1243" s="12"/>
      <c r="F1243" s="12" t="s">
        <v>2493</v>
      </c>
      <c r="G1243" s="16" t="s">
        <v>2492</v>
      </c>
      <c r="H1243" s="12" t="s">
        <v>1648</v>
      </c>
      <c r="I1243" s="12" t="s">
        <v>557</v>
      </c>
      <c r="J1243" s="12" t="s">
        <v>404</v>
      </c>
      <c r="K1243" s="12" t="s">
        <v>2471</v>
      </c>
      <c r="L1243" s="12" t="s">
        <v>2491</v>
      </c>
      <c r="M1243" s="15">
        <v>552.5</v>
      </c>
      <c r="N1243" s="14">
        <f t="shared" si="36"/>
        <v>281.77</v>
      </c>
      <c r="O1243" s="13">
        <v>31</v>
      </c>
      <c r="P1243" s="12"/>
    </row>
    <row r="1244" spans="2:16" ht="15" customHeight="1" x14ac:dyDescent="0.25">
      <c r="B1244" s="18" t="s">
        <v>359</v>
      </c>
      <c r="C1244" s="17" t="s">
        <v>2777</v>
      </c>
      <c r="D1244" s="12" t="s">
        <v>829</v>
      </c>
      <c r="E1244" s="12"/>
      <c r="F1244" s="12" t="s">
        <v>1605</v>
      </c>
      <c r="G1244" s="16">
        <v>106</v>
      </c>
      <c r="H1244" s="12" t="s">
        <v>756</v>
      </c>
      <c r="I1244" s="12" t="s">
        <v>557</v>
      </c>
      <c r="J1244" s="12" t="s">
        <v>404</v>
      </c>
      <c r="K1244" s="12" t="s">
        <v>2604</v>
      </c>
      <c r="L1244" s="12" t="s">
        <v>2776</v>
      </c>
      <c r="M1244" s="15">
        <v>554</v>
      </c>
      <c r="N1244" s="14">
        <f t="shared" si="36"/>
        <v>282.54000000000002</v>
      </c>
      <c r="O1244" s="13">
        <v>35.06</v>
      </c>
      <c r="P1244" s="12"/>
    </row>
    <row r="1245" spans="2:16" ht="15" customHeight="1" x14ac:dyDescent="0.25">
      <c r="B1245" s="18" t="s">
        <v>359</v>
      </c>
      <c r="C1245" s="17" t="s">
        <v>2373</v>
      </c>
      <c r="D1245" s="12" t="s">
        <v>2111</v>
      </c>
      <c r="E1245" s="12"/>
      <c r="F1245" s="12" t="s">
        <v>680</v>
      </c>
      <c r="G1245" s="16">
        <v>103</v>
      </c>
      <c r="H1245" s="12" t="s">
        <v>537</v>
      </c>
      <c r="I1245" s="12" t="s">
        <v>557</v>
      </c>
      <c r="J1245" s="12" t="s">
        <v>404</v>
      </c>
      <c r="K1245" s="12" t="s">
        <v>2258</v>
      </c>
      <c r="L1245" s="12" t="s">
        <v>2372</v>
      </c>
      <c r="M1245" s="15">
        <v>554.5</v>
      </c>
      <c r="N1245" s="14">
        <f t="shared" si="36"/>
        <v>282.79000000000002</v>
      </c>
      <c r="O1245" s="13">
        <f>13.611*2.2046</f>
        <v>30.006810600000001</v>
      </c>
      <c r="P1245" s="12"/>
    </row>
    <row r="1246" spans="2:16" ht="15" customHeight="1" x14ac:dyDescent="0.25">
      <c r="B1246" s="18" t="s">
        <v>359</v>
      </c>
      <c r="C1246" s="32" t="s">
        <v>2489</v>
      </c>
      <c r="D1246" s="19" t="s">
        <v>409</v>
      </c>
      <c r="E1246" s="19"/>
      <c r="F1246" s="12" t="s">
        <v>2488</v>
      </c>
      <c r="G1246" s="16">
        <v>102</v>
      </c>
      <c r="H1246" s="12" t="s">
        <v>1648</v>
      </c>
      <c r="I1246" s="12" t="s">
        <v>557</v>
      </c>
      <c r="J1246" s="12" t="s">
        <v>404</v>
      </c>
      <c r="K1246" s="12" t="s">
        <v>2471</v>
      </c>
      <c r="L1246" s="12" t="s">
        <v>2487</v>
      </c>
      <c r="M1246" s="15">
        <v>555</v>
      </c>
      <c r="N1246" s="14">
        <f t="shared" si="36"/>
        <v>283.05</v>
      </c>
      <c r="O1246" s="13">
        <v>28.73</v>
      </c>
      <c r="P1246" s="12"/>
    </row>
    <row r="1247" spans="2:16" ht="15" customHeight="1" x14ac:dyDescent="0.25">
      <c r="B1247" s="18" t="s">
        <v>359</v>
      </c>
      <c r="C1247" s="17" t="s">
        <v>2529</v>
      </c>
      <c r="D1247" s="12" t="s">
        <v>409</v>
      </c>
      <c r="E1247" s="12"/>
      <c r="F1247" s="12" t="s">
        <v>1702</v>
      </c>
      <c r="G1247" s="16">
        <v>98</v>
      </c>
      <c r="H1247" s="12" t="s">
        <v>2459</v>
      </c>
      <c r="I1247" s="12" t="s">
        <v>557</v>
      </c>
      <c r="J1247" s="12" t="s">
        <v>404</v>
      </c>
      <c r="K1247" s="12" t="s">
        <v>2471</v>
      </c>
      <c r="L1247" s="12" t="s">
        <v>2528</v>
      </c>
      <c r="M1247" s="15">
        <v>557</v>
      </c>
      <c r="N1247" s="14">
        <f t="shared" si="36"/>
        <v>284.07</v>
      </c>
      <c r="O1247" s="13">
        <v>29.78</v>
      </c>
      <c r="P1247" s="12"/>
    </row>
    <row r="1248" spans="2:16" ht="15" customHeight="1" x14ac:dyDescent="0.25">
      <c r="B1248" s="18" t="s">
        <v>359</v>
      </c>
      <c r="C1248" s="25" t="s">
        <v>1848</v>
      </c>
      <c r="D1248" s="25" t="s">
        <v>404</v>
      </c>
      <c r="E1248" s="19"/>
      <c r="F1248" s="12" t="s">
        <v>1847</v>
      </c>
      <c r="G1248" s="42">
        <v>111</v>
      </c>
      <c r="H1248" s="19" t="s">
        <v>1648</v>
      </c>
      <c r="I1248" s="19" t="s">
        <v>557</v>
      </c>
      <c r="J1248" s="25" t="s">
        <v>404</v>
      </c>
      <c r="K1248" s="19" t="s">
        <v>1821</v>
      </c>
      <c r="L1248" s="19" t="s">
        <v>1846</v>
      </c>
      <c r="M1248" s="15">
        <v>559</v>
      </c>
      <c r="N1248" s="14">
        <f t="shared" si="36"/>
        <v>285.08999999999997</v>
      </c>
      <c r="O1248" s="13">
        <v>37.700000000000003</v>
      </c>
      <c r="P1248" s="13"/>
    </row>
    <row r="1249" spans="2:16" ht="15" customHeight="1" x14ac:dyDescent="0.25">
      <c r="B1249" s="18" t="s">
        <v>359</v>
      </c>
      <c r="C1249" s="21" t="s">
        <v>2616</v>
      </c>
      <c r="D1249" s="19" t="s">
        <v>2111</v>
      </c>
      <c r="E1249" s="19"/>
      <c r="F1249" s="19" t="s">
        <v>2370</v>
      </c>
      <c r="G1249" s="19">
        <v>110</v>
      </c>
      <c r="H1249" s="19" t="s">
        <v>1648</v>
      </c>
      <c r="I1249" s="19" t="s">
        <v>557</v>
      </c>
      <c r="J1249" s="19" t="s">
        <v>755</v>
      </c>
      <c r="K1249" s="19" t="s">
        <v>2604</v>
      </c>
      <c r="L1249" s="19" t="s">
        <v>2615</v>
      </c>
      <c r="M1249" s="20">
        <v>559.5</v>
      </c>
      <c r="N1249" s="14">
        <f t="shared" si="36"/>
        <v>285.33999999999997</v>
      </c>
      <c r="O1249" s="13">
        <v>38.450000000000003</v>
      </c>
      <c r="P1249" s="19"/>
    </row>
    <row r="1250" spans="2:16" ht="15" customHeight="1" x14ac:dyDescent="0.25">
      <c r="B1250" s="18" t="s">
        <v>359</v>
      </c>
      <c r="C1250" s="17" t="s">
        <v>937</v>
      </c>
      <c r="D1250" s="12" t="s">
        <v>409</v>
      </c>
      <c r="E1250" s="12"/>
      <c r="F1250" s="12" t="s">
        <v>805</v>
      </c>
      <c r="G1250" s="16">
        <v>101</v>
      </c>
      <c r="H1250" s="12" t="s">
        <v>451</v>
      </c>
      <c r="I1250" s="12" t="s">
        <v>466</v>
      </c>
      <c r="J1250" s="12" t="s">
        <v>826</v>
      </c>
      <c r="K1250" s="12" t="s">
        <v>918</v>
      </c>
      <c r="L1250" s="12" t="s">
        <v>936</v>
      </c>
      <c r="M1250" s="15">
        <v>562.5</v>
      </c>
      <c r="N1250" s="14">
        <f t="shared" si="36"/>
        <v>286.87</v>
      </c>
      <c r="O1250" s="13">
        <v>37.04</v>
      </c>
      <c r="P1250" s="12"/>
    </row>
    <row r="1251" spans="2:16" ht="15" customHeight="1" x14ac:dyDescent="0.25">
      <c r="B1251" s="18" t="s">
        <v>359</v>
      </c>
      <c r="C1251" s="17" t="s">
        <v>2859</v>
      </c>
      <c r="D1251" s="12" t="s">
        <v>2300</v>
      </c>
      <c r="E1251" s="12"/>
      <c r="F1251" s="12" t="s">
        <v>1664</v>
      </c>
      <c r="G1251" s="16">
        <v>104</v>
      </c>
      <c r="H1251" s="12" t="s">
        <v>1648</v>
      </c>
      <c r="I1251" s="12" t="s">
        <v>557</v>
      </c>
      <c r="J1251" s="12" t="s">
        <v>404</v>
      </c>
      <c r="K1251" s="12" t="s">
        <v>2837</v>
      </c>
      <c r="L1251" s="12" t="s">
        <v>2858</v>
      </c>
      <c r="M1251" s="15">
        <v>563.5</v>
      </c>
      <c r="N1251" s="14">
        <f t="shared" si="36"/>
        <v>287.38</v>
      </c>
      <c r="O1251" s="13">
        <v>30.07</v>
      </c>
      <c r="P1251" s="12"/>
    </row>
    <row r="1252" spans="2:16" ht="15" customHeight="1" x14ac:dyDescent="0.25">
      <c r="B1252" s="18" t="s">
        <v>359</v>
      </c>
      <c r="C1252" s="17" t="s">
        <v>2665</v>
      </c>
      <c r="D1252" s="12" t="s">
        <v>905</v>
      </c>
      <c r="E1252" s="12"/>
      <c r="F1252" s="12" t="s">
        <v>2024</v>
      </c>
      <c r="G1252" s="16">
        <v>96</v>
      </c>
      <c r="H1252" s="12" t="s">
        <v>756</v>
      </c>
      <c r="I1252" s="12" t="s">
        <v>557</v>
      </c>
      <c r="J1252" s="12" t="s">
        <v>404</v>
      </c>
      <c r="K1252" s="12" t="s">
        <v>2604</v>
      </c>
      <c r="L1252" s="12" t="s">
        <v>2664</v>
      </c>
      <c r="M1252" s="15">
        <v>563.5</v>
      </c>
      <c r="N1252" s="14">
        <f t="shared" si="36"/>
        <v>287.38</v>
      </c>
      <c r="O1252" s="13">
        <v>25.132440000000003</v>
      </c>
      <c r="P1252" s="12"/>
    </row>
    <row r="1253" spans="2:16" ht="15" customHeight="1" x14ac:dyDescent="0.25">
      <c r="B1253" s="18" t="s">
        <v>359</v>
      </c>
      <c r="C1253" s="17" t="s">
        <v>2644</v>
      </c>
      <c r="D1253" s="12" t="s">
        <v>2300</v>
      </c>
      <c r="E1253" s="12"/>
      <c r="F1253" s="12" t="s">
        <v>2024</v>
      </c>
      <c r="G1253" s="16">
        <v>96</v>
      </c>
      <c r="H1253" s="12" t="s">
        <v>1648</v>
      </c>
      <c r="I1253" s="12" t="s">
        <v>557</v>
      </c>
      <c r="J1253" s="12" t="s">
        <v>404</v>
      </c>
      <c r="K1253" s="12" t="s">
        <v>2604</v>
      </c>
      <c r="L1253" s="12" t="s">
        <v>2643</v>
      </c>
      <c r="M1253" s="15">
        <v>563.5</v>
      </c>
      <c r="N1253" s="14">
        <f t="shared" si="36"/>
        <v>287.38</v>
      </c>
      <c r="O1253" s="13">
        <v>26.8</v>
      </c>
      <c r="P1253" s="12"/>
    </row>
    <row r="1254" spans="2:16" ht="15" customHeight="1" x14ac:dyDescent="0.25">
      <c r="B1254" s="18" t="s">
        <v>359</v>
      </c>
      <c r="C1254" s="17" t="s">
        <v>2558</v>
      </c>
      <c r="D1254" s="12" t="s">
        <v>409</v>
      </c>
      <c r="E1254" s="12"/>
      <c r="F1254" s="12" t="s">
        <v>1664</v>
      </c>
      <c r="G1254" s="16">
        <v>104</v>
      </c>
      <c r="H1254" s="12" t="s">
        <v>2459</v>
      </c>
      <c r="I1254" s="12" t="s">
        <v>557</v>
      </c>
      <c r="J1254" s="12" t="s">
        <v>404</v>
      </c>
      <c r="K1254" s="12" t="s">
        <v>2471</v>
      </c>
      <c r="L1254" s="12" t="s">
        <v>2557</v>
      </c>
      <c r="M1254" s="15">
        <v>563.5</v>
      </c>
      <c r="N1254" s="14">
        <f t="shared" si="36"/>
        <v>287.38</v>
      </c>
      <c r="O1254" s="13">
        <v>37.479999999999997</v>
      </c>
      <c r="P1254" s="12"/>
    </row>
    <row r="1255" spans="2:16" ht="15" customHeight="1" x14ac:dyDescent="0.25">
      <c r="B1255" s="18" t="s">
        <v>359</v>
      </c>
      <c r="C1255" s="17" t="s">
        <v>2502</v>
      </c>
      <c r="D1255" s="12" t="s">
        <v>829</v>
      </c>
      <c r="E1255" s="12"/>
      <c r="F1255" s="12" t="s">
        <v>892</v>
      </c>
      <c r="G1255" s="16">
        <v>99</v>
      </c>
      <c r="H1255" s="12" t="s">
        <v>2459</v>
      </c>
      <c r="I1255" s="12" t="s">
        <v>557</v>
      </c>
      <c r="J1255" s="12" t="s">
        <v>404</v>
      </c>
      <c r="K1255" s="12" t="s">
        <v>2471</v>
      </c>
      <c r="L1255" s="12" t="s">
        <v>2501</v>
      </c>
      <c r="M1255" s="15">
        <v>563.5</v>
      </c>
      <c r="N1255" s="14">
        <f t="shared" si="36"/>
        <v>287.38</v>
      </c>
      <c r="O1255" s="13">
        <v>28.72</v>
      </c>
      <c r="P1255" s="12"/>
    </row>
    <row r="1256" spans="2:16" ht="15" customHeight="1" x14ac:dyDescent="0.25">
      <c r="B1256" s="18" t="s">
        <v>359</v>
      </c>
      <c r="C1256" s="17" t="s">
        <v>2144</v>
      </c>
      <c r="D1256" s="12" t="s">
        <v>409</v>
      </c>
      <c r="E1256" s="12"/>
      <c r="F1256" s="12" t="s">
        <v>2122</v>
      </c>
      <c r="G1256" s="16">
        <v>109</v>
      </c>
      <c r="H1256" s="12" t="s">
        <v>756</v>
      </c>
      <c r="I1256" s="12" t="s">
        <v>466</v>
      </c>
      <c r="J1256" s="12" t="s">
        <v>404</v>
      </c>
      <c r="K1256" s="12" t="s">
        <v>2110</v>
      </c>
      <c r="L1256" s="12" t="s">
        <v>2121</v>
      </c>
      <c r="M1256" s="15">
        <v>565</v>
      </c>
      <c r="N1256" s="14">
        <f t="shared" si="36"/>
        <v>288.14999999999998</v>
      </c>
      <c r="O1256" s="13">
        <v>34.813289977920007</v>
      </c>
      <c r="P1256" s="12"/>
    </row>
    <row r="1257" spans="2:16" ht="15" customHeight="1" x14ac:dyDescent="0.25">
      <c r="B1257" s="18" t="s">
        <v>359</v>
      </c>
      <c r="C1257" s="29" t="s">
        <v>2123</v>
      </c>
      <c r="D1257" s="19" t="s">
        <v>409</v>
      </c>
      <c r="E1257" s="19"/>
      <c r="F1257" s="19" t="s">
        <v>2122</v>
      </c>
      <c r="G1257" s="19">
        <v>109</v>
      </c>
      <c r="H1257" s="19" t="s">
        <v>756</v>
      </c>
      <c r="I1257" s="19" t="s">
        <v>466</v>
      </c>
      <c r="J1257" s="19" t="s">
        <v>404</v>
      </c>
      <c r="K1257" s="12" t="s">
        <v>2110</v>
      </c>
      <c r="L1257" s="12" t="s">
        <v>2121</v>
      </c>
      <c r="M1257" s="15">
        <v>565</v>
      </c>
      <c r="N1257" s="14">
        <f t="shared" si="36"/>
        <v>288.14999999999998</v>
      </c>
      <c r="O1257" s="13">
        <v>39.68</v>
      </c>
      <c r="P1257" s="19"/>
    </row>
    <row r="1258" spans="2:16" ht="15" customHeight="1" x14ac:dyDescent="0.25">
      <c r="B1258" s="18" t="s">
        <v>359</v>
      </c>
      <c r="C1258" s="24" t="s">
        <v>2486</v>
      </c>
      <c r="D1258" s="19" t="s">
        <v>409</v>
      </c>
      <c r="E1258" s="19"/>
      <c r="F1258" s="12" t="s">
        <v>2485</v>
      </c>
      <c r="G1258" s="19">
        <v>105</v>
      </c>
      <c r="H1258" s="19" t="s">
        <v>1648</v>
      </c>
      <c r="I1258" s="19" t="s">
        <v>557</v>
      </c>
      <c r="J1258" s="19" t="s">
        <v>404</v>
      </c>
      <c r="K1258" s="19" t="s">
        <v>2471</v>
      </c>
      <c r="L1258" s="19" t="s">
        <v>2484</v>
      </c>
      <c r="M1258" s="15">
        <v>565.5</v>
      </c>
      <c r="N1258" s="14">
        <f t="shared" si="36"/>
        <v>288.39999999999998</v>
      </c>
      <c r="O1258" s="23">
        <v>33.69</v>
      </c>
      <c r="P1258" s="12"/>
    </row>
    <row r="1259" spans="2:16" ht="15" customHeight="1" x14ac:dyDescent="0.25">
      <c r="B1259" s="18" t="s">
        <v>953</v>
      </c>
      <c r="C1259" s="17" t="s">
        <v>963</v>
      </c>
      <c r="D1259" s="28" t="s">
        <v>404</v>
      </c>
      <c r="E1259" s="12" t="s">
        <v>951</v>
      </c>
      <c r="F1259" s="12" t="s">
        <v>960</v>
      </c>
      <c r="G1259" s="16">
        <v>121</v>
      </c>
      <c r="H1259" s="12" t="s">
        <v>412</v>
      </c>
      <c r="I1259" s="12" t="s">
        <v>405</v>
      </c>
      <c r="J1259" s="12" t="s">
        <v>404</v>
      </c>
      <c r="K1259" s="12" t="s">
        <v>949</v>
      </c>
      <c r="L1259" s="12" t="s">
        <v>962</v>
      </c>
      <c r="M1259" s="15">
        <v>565.5</v>
      </c>
      <c r="N1259" s="14">
        <f t="shared" si="36"/>
        <v>288.39999999999998</v>
      </c>
      <c r="O1259" s="13">
        <v>80.63102880000001</v>
      </c>
      <c r="P1259" s="12"/>
    </row>
    <row r="1260" spans="2:16" ht="15" customHeight="1" x14ac:dyDescent="0.25">
      <c r="B1260" s="18" t="s">
        <v>359</v>
      </c>
      <c r="C1260" s="17" t="s">
        <v>2702</v>
      </c>
      <c r="D1260" s="12" t="s">
        <v>829</v>
      </c>
      <c r="E1260" s="48"/>
      <c r="F1260" s="12" t="s">
        <v>1495</v>
      </c>
      <c r="G1260" s="50">
        <v>89</v>
      </c>
      <c r="H1260" s="12" t="s">
        <v>756</v>
      </c>
      <c r="I1260" s="48" t="s">
        <v>466</v>
      </c>
      <c r="J1260" s="12" t="s">
        <v>826</v>
      </c>
      <c r="K1260" s="12" t="s">
        <v>2604</v>
      </c>
      <c r="L1260" s="12" t="s">
        <v>2701</v>
      </c>
      <c r="M1260" s="15">
        <v>566.5</v>
      </c>
      <c r="N1260" s="14">
        <f t="shared" si="36"/>
        <v>288.91000000000003</v>
      </c>
      <c r="O1260" s="49">
        <v>24.48</v>
      </c>
      <c r="P1260" s="48"/>
    </row>
    <row r="1261" spans="2:16" ht="15" customHeight="1" x14ac:dyDescent="0.25">
      <c r="B1261" s="18" t="s">
        <v>359</v>
      </c>
      <c r="C1261" s="17" t="s">
        <v>2855</v>
      </c>
      <c r="D1261" s="12" t="s">
        <v>878</v>
      </c>
      <c r="E1261" s="12"/>
      <c r="F1261" s="12" t="s">
        <v>2524</v>
      </c>
      <c r="G1261" s="16">
        <v>100</v>
      </c>
      <c r="H1261" s="12" t="s">
        <v>2459</v>
      </c>
      <c r="I1261" s="12" t="s">
        <v>557</v>
      </c>
      <c r="J1261" s="12" t="s">
        <v>404</v>
      </c>
      <c r="K1261" s="12" t="s">
        <v>2837</v>
      </c>
      <c r="L1261" s="12" t="s">
        <v>2854</v>
      </c>
      <c r="M1261" s="15">
        <v>570</v>
      </c>
      <c r="N1261" s="14">
        <f t="shared" si="36"/>
        <v>290.7</v>
      </c>
      <c r="O1261" s="13">
        <v>28.37</v>
      </c>
      <c r="P1261" s="12"/>
    </row>
    <row r="1262" spans="2:16" ht="15" customHeight="1" x14ac:dyDescent="0.25">
      <c r="B1262" s="18" t="s">
        <v>359</v>
      </c>
      <c r="C1262" s="17" t="s">
        <v>2525</v>
      </c>
      <c r="D1262" s="12" t="s">
        <v>777</v>
      </c>
      <c r="E1262" s="12"/>
      <c r="F1262" s="12" t="s">
        <v>2524</v>
      </c>
      <c r="G1262" s="16">
        <v>100</v>
      </c>
      <c r="H1262" s="12" t="s">
        <v>2459</v>
      </c>
      <c r="I1262" s="12" t="s">
        <v>557</v>
      </c>
      <c r="J1262" s="12" t="s">
        <v>404</v>
      </c>
      <c r="K1262" s="12" t="s">
        <v>2471</v>
      </c>
      <c r="L1262" s="12" t="s">
        <v>2523</v>
      </c>
      <c r="M1262" s="15">
        <v>570</v>
      </c>
      <c r="N1262" s="14">
        <f t="shared" si="36"/>
        <v>290.7</v>
      </c>
      <c r="O1262" s="13">
        <v>25.888270594559998</v>
      </c>
      <c r="P1262" s="12"/>
    </row>
    <row r="1263" spans="2:16" ht="15" customHeight="1" x14ac:dyDescent="0.25">
      <c r="B1263" s="18" t="s">
        <v>953</v>
      </c>
      <c r="C1263" s="17" t="s">
        <v>980</v>
      </c>
      <c r="D1263" s="28" t="s">
        <v>404</v>
      </c>
      <c r="E1263" s="12" t="s">
        <v>951</v>
      </c>
      <c r="F1263" s="12" t="s">
        <v>977</v>
      </c>
      <c r="G1263" s="16" t="s">
        <v>976</v>
      </c>
      <c r="H1263" s="12" t="s">
        <v>412</v>
      </c>
      <c r="I1263" s="12" t="s">
        <v>405</v>
      </c>
      <c r="J1263" s="12" t="s">
        <v>404</v>
      </c>
      <c r="K1263" s="12" t="s">
        <v>949</v>
      </c>
      <c r="L1263" s="12" t="s">
        <v>979</v>
      </c>
      <c r="M1263" s="15">
        <v>570.5</v>
      </c>
      <c r="N1263" s="14">
        <f t="shared" si="36"/>
        <v>290.95</v>
      </c>
      <c r="O1263" s="13">
        <v>74.97</v>
      </c>
      <c r="P1263" s="12">
        <v>5.48</v>
      </c>
    </row>
    <row r="1264" spans="2:16" ht="15" customHeight="1" x14ac:dyDescent="0.25">
      <c r="B1264" s="18" t="s">
        <v>359</v>
      </c>
      <c r="C1264" s="17" t="s">
        <v>2979</v>
      </c>
      <c r="D1264" s="12" t="s">
        <v>878</v>
      </c>
      <c r="E1264" s="12"/>
      <c r="F1264" s="12" t="s">
        <v>2865</v>
      </c>
      <c r="G1264" s="16">
        <v>103</v>
      </c>
      <c r="H1264" s="12" t="s">
        <v>537</v>
      </c>
      <c r="I1264" s="12" t="s">
        <v>466</v>
      </c>
      <c r="J1264" s="12" t="s">
        <v>404</v>
      </c>
      <c r="K1264" s="12" t="s">
        <v>2946</v>
      </c>
      <c r="L1264" s="12" t="s">
        <v>2978</v>
      </c>
      <c r="M1264" s="15">
        <v>572.5</v>
      </c>
      <c r="N1264" s="14">
        <f t="shared" si="36"/>
        <v>291.97000000000003</v>
      </c>
      <c r="O1264" s="13">
        <v>29.32</v>
      </c>
      <c r="P1264" s="12"/>
    </row>
    <row r="1265" spans="2:16" ht="15" customHeight="1" x14ac:dyDescent="0.25">
      <c r="B1265" s="18" t="s">
        <v>359</v>
      </c>
      <c r="C1265" s="17" t="s">
        <v>2591</v>
      </c>
      <c r="D1265" s="12" t="s">
        <v>409</v>
      </c>
      <c r="E1265" s="12"/>
      <c r="F1265" s="12" t="s">
        <v>1661</v>
      </c>
      <c r="G1265" s="16">
        <v>101</v>
      </c>
      <c r="H1265" s="12" t="s">
        <v>2459</v>
      </c>
      <c r="I1265" s="12" t="s">
        <v>557</v>
      </c>
      <c r="J1265" s="12" t="s">
        <v>404</v>
      </c>
      <c r="K1265" s="12" t="s">
        <v>2471</v>
      </c>
      <c r="L1265" s="12" t="s">
        <v>2590</v>
      </c>
      <c r="M1265" s="15">
        <v>573.5</v>
      </c>
      <c r="N1265" s="14">
        <f t="shared" si="36"/>
        <v>292.48</v>
      </c>
      <c r="O1265" s="13">
        <v>30.635441208</v>
      </c>
      <c r="P1265" s="12"/>
    </row>
    <row r="1266" spans="2:16" ht="15" customHeight="1" x14ac:dyDescent="0.25">
      <c r="B1266" s="18" t="s">
        <v>359</v>
      </c>
      <c r="C1266" s="17" t="s">
        <v>2442</v>
      </c>
      <c r="D1266" s="12" t="s">
        <v>409</v>
      </c>
      <c r="E1266" s="12"/>
      <c r="F1266" s="12" t="s">
        <v>1314</v>
      </c>
      <c r="G1266" s="16">
        <v>103</v>
      </c>
      <c r="H1266" s="12" t="s">
        <v>1648</v>
      </c>
      <c r="I1266" s="12" t="s">
        <v>557</v>
      </c>
      <c r="J1266" s="12" t="s">
        <v>404</v>
      </c>
      <c r="K1266" s="12" t="s">
        <v>2441</v>
      </c>
      <c r="L1266" s="12" t="s">
        <v>2440</v>
      </c>
      <c r="M1266" s="15">
        <v>574</v>
      </c>
      <c r="N1266" s="14">
        <f t="shared" si="36"/>
        <v>292.74</v>
      </c>
      <c r="O1266" s="13">
        <v>28.37</v>
      </c>
      <c r="P1266" s="12"/>
    </row>
    <row r="1267" spans="2:16" ht="15" customHeight="1" x14ac:dyDescent="0.25">
      <c r="B1267" s="18" t="s">
        <v>359</v>
      </c>
      <c r="C1267" s="17" t="s">
        <v>2297</v>
      </c>
      <c r="D1267" s="12" t="s">
        <v>2111</v>
      </c>
      <c r="E1267" s="12"/>
      <c r="F1267" s="12" t="s">
        <v>2296</v>
      </c>
      <c r="G1267" s="16">
        <v>108</v>
      </c>
      <c r="H1267" s="12" t="s">
        <v>756</v>
      </c>
      <c r="I1267" s="12" t="s">
        <v>557</v>
      </c>
      <c r="J1267" s="12" t="s">
        <v>404</v>
      </c>
      <c r="K1267" s="12" t="s">
        <v>2258</v>
      </c>
      <c r="L1267" s="12" t="s">
        <v>2295</v>
      </c>
      <c r="M1267" s="15">
        <v>575</v>
      </c>
      <c r="N1267" s="14">
        <f t="shared" si="36"/>
        <v>293.25</v>
      </c>
      <c r="O1267" s="13">
        <v>34.47</v>
      </c>
      <c r="P1267" s="12"/>
    </row>
    <row r="1268" spans="2:16" ht="15" customHeight="1" x14ac:dyDescent="0.25">
      <c r="B1268" s="18" t="s">
        <v>359</v>
      </c>
      <c r="C1268" s="17" t="s">
        <v>2625</v>
      </c>
      <c r="D1268" s="12" t="s">
        <v>2621</v>
      </c>
      <c r="E1268" s="12"/>
      <c r="F1268" s="12" t="s">
        <v>2624</v>
      </c>
      <c r="G1268" s="16" t="s">
        <v>1439</v>
      </c>
      <c r="H1268" s="12" t="s">
        <v>1648</v>
      </c>
      <c r="I1268" s="12" t="s">
        <v>557</v>
      </c>
      <c r="J1268" s="12" t="s">
        <v>2620</v>
      </c>
      <c r="K1268" s="12" t="s">
        <v>2604</v>
      </c>
      <c r="L1268" s="12" t="s">
        <v>2623</v>
      </c>
      <c r="M1268" s="15">
        <v>577</v>
      </c>
      <c r="N1268" s="14">
        <f t="shared" si="36"/>
        <v>294.27</v>
      </c>
      <c r="O1268" s="13">
        <v>38.299999999999997</v>
      </c>
      <c r="P1268" s="12"/>
    </row>
    <row r="1269" spans="2:16" ht="15" customHeight="1" x14ac:dyDescent="0.25">
      <c r="B1269" s="18" t="s">
        <v>953</v>
      </c>
      <c r="C1269" s="17" t="s">
        <v>971</v>
      </c>
      <c r="D1269" s="28" t="s">
        <v>404</v>
      </c>
      <c r="E1269" s="12" t="s">
        <v>951</v>
      </c>
      <c r="F1269" s="12" t="s">
        <v>968</v>
      </c>
      <c r="G1269" s="16" t="s">
        <v>627</v>
      </c>
      <c r="H1269" s="12" t="s">
        <v>412</v>
      </c>
      <c r="I1269" s="12" t="s">
        <v>405</v>
      </c>
      <c r="J1269" s="12" t="s">
        <v>404</v>
      </c>
      <c r="K1269" s="12" t="s">
        <v>949</v>
      </c>
      <c r="L1269" s="12" t="s">
        <v>970</v>
      </c>
      <c r="M1269" s="15">
        <v>578.5</v>
      </c>
      <c r="N1269" s="14">
        <f t="shared" si="36"/>
        <v>295.02999999999997</v>
      </c>
      <c r="O1269" s="13">
        <v>73.867500000000007</v>
      </c>
      <c r="P1269" s="12"/>
    </row>
    <row r="1270" spans="2:16" ht="15" customHeight="1" x14ac:dyDescent="0.25">
      <c r="B1270" s="22" t="s">
        <v>359</v>
      </c>
      <c r="C1270" s="21" t="s">
        <v>448</v>
      </c>
      <c r="D1270" s="19" t="s">
        <v>409</v>
      </c>
      <c r="E1270" s="19"/>
      <c r="F1270" s="19" t="s">
        <v>447</v>
      </c>
      <c r="G1270" s="19">
        <v>128</v>
      </c>
      <c r="H1270" s="19" t="s">
        <v>406</v>
      </c>
      <c r="I1270" s="19" t="s">
        <v>405</v>
      </c>
      <c r="J1270" s="19" t="s">
        <v>404</v>
      </c>
      <c r="K1270" s="19" t="s">
        <v>403</v>
      </c>
      <c r="L1270" s="19" t="s">
        <v>446</v>
      </c>
      <c r="M1270" s="20">
        <v>579.5</v>
      </c>
      <c r="N1270" s="14">
        <f t="shared" si="36"/>
        <v>295.54000000000002</v>
      </c>
      <c r="O1270" s="13">
        <v>50</v>
      </c>
      <c r="P1270" s="19">
        <v>4.4400000000000004</v>
      </c>
    </row>
    <row r="1271" spans="2:16" ht="15" customHeight="1" x14ac:dyDescent="0.25">
      <c r="B1271" s="18" t="s">
        <v>359</v>
      </c>
      <c r="C1271" s="17" t="s">
        <v>2915</v>
      </c>
      <c r="D1271" s="12" t="s">
        <v>409</v>
      </c>
      <c r="E1271" s="12"/>
      <c r="F1271" s="12" t="s">
        <v>2127</v>
      </c>
      <c r="G1271" s="16">
        <v>105</v>
      </c>
      <c r="H1271" s="12" t="s">
        <v>1648</v>
      </c>
      <c r="I1271" s="12" t="s">
        <v>557</v>
      </c>
      <c r="J1271" s="12" t="s">
        <v>404</v>
      </c>
      <c r="K1271" s="12" t="s">
        <v>2902</v>
      </c>
      <c r="L1271" s="12" t="s">
        <v>2914</v>
      </c>
      <c r="M1271" s="15">
        <v>583</v>
      </c>
      <c r="N1271" s="14">
        <f t="shared" si="36"/>
        <v>297.33</v>
      </c>
      <c r="O1271" s="13">
        <v>33.365646331200004</v>
      </c>
      <c r="P1271" s="12"/>
    </row>
    <row r="1272" spans="2:16" ht="15" customHeight="1" x14ac:dyDescent="0.25">
      <c r="B1272" s="18" t="s">
        <v>359</v>
      </c>
      <c r="C1272" s="17" t="s">
        <v>2342</v>
      </c>
      <c r="D1272" s="12" t="s">
        <v>2111</v>
      </c>
      <c r="E1272" s="12"/>
      <c r="F1272" s="12" t="s">
        <v>1602</v>
      </c>
      <c r="G1272" s="16">
        <v>106</v>
      </c>
      <c r="H1272" s="12" t="s">
        <v>1648</v>
      </c>
      <c r="I1272" s="12" t="s">
        <v>557</v>
      </c>
      <c r="J1272" s="12" t="s">
        <v>404</v>
      </c>
      <c r="K1272" s="12" t="s">
        <v>2258</v>
      </c>
      <c r="L1272" s="12" t="s">
        <v>2341</v>
      </c>
      <c r="M1272" s="15">
        <v>585</v>
      </c>
      <c r="N1272" s="14">
        <f t="shared" si="36"/>
        <v>298.35000000000002</v>
      </c>
      <c r="O1272" s="13">
        <v>32.85</v>
      </c>
      <c r="P1272" s="12"/>
    </row>
    <row r="1273" spans="2:16" ht="15" customHeight="1" x14ac:dyDescent="0.25">
      <c r="B1273" s="18" t="s">
        <v>359</v>
      </c>
      <c r="C1273" s="17" t="s">
        <v>1700</v>
      </c>
      <c r="D1273" s="12" t="s">
        <v>404</v>
      </c>
      <c r="E1273" s="12"/>
      <c r="F1273" s="12" t="s">
        <v>1699</v>
      </c>
      <c r="G1273" s="16">
        <v>104</v>
      </c>
      <c r="H1273" s="12" t="s">
        <v>1648</v>
      </c>
      <c r="I1273" s="12" t="s">
        <v>557</v>
      </c>
      <c r="J1273" s="12" t="s">
        <v>404</v>
      </c>
      <c r="K1273" s="12" t="s">
        <v>1647</v>
      </c>
      <c r="L1273" s="12" t="s">
        <v>1698</v>
      </c>
      <c r="M1273" s="15">
        <v>585</v>
      </c>
      <c r="N1273" s="14">
        <f t="shared" si="36"/>
        <v>298.35000000000002</v>
      </c>
      <c r="O1273" s="13">
        <v>25.875763200000002</v>
      </c>
      <c r="P1273" s="12"/>
    </row>
    <row r="1274" spans="2:16" ht="15" customHeight="1" x14ac:dyDescent="0.25">
      <c r="B1274" s="18" t="s">
        <v>359</v>
      </c>
      <c r="C1274" s="17" t="s">
        <v>2500</v>
      </c>
      <c r="D1274" s="12" t="s">
        <v>777</v>
      </c>
      <c r="E1274" s="12"/>
      <c r="F1274" s="12" t="s">
        <v>2472</v>
      </c>
      <c r="G1274" s="16">
        <v>101</v>
      </c>
      <c r="H1274" s="12" t="s">
        <v>1648</v>
      </c>
      <c r="I1274" s="12" t="s">
        <v>557</v>
      </c>
      <c r="J1274" s="12" t="s">
        <v>404</v>
      </c>
      <c r="K1274" s="12" t="s">
        <v>2471</v>
      </c>
      <c r="L1274" s="12" t="s">
        <v>2499</v>
      </c>
      <c r="M1274" s="15">
        <v>587.5</v>
      </c>
      <c r="N1274" s="14">
        <f t="shared" si="36"/>
        <v>299.62</v>
      </c>
      <c r="O1274" s="13">
        <v>23.038070000000001</v>
      </c>
      <c r="P1274" s="12"/>
    </row>
    <row r="1275" spans="2:16" ht="15" customHeight="1" x14ac:dyDescent="0.25">
      <c r="B1275" s="18" t="s">
        <v>359</v>
      </c>
      <c r="C1275" s="17" t="s">
        <v>2783</v>
      </c>
      <c r="D1275" s="12" t="s">
        <v>409</v>
      </c>
      <c r="E1275" s="12"/>
      <c r="F1275" s="12" t="s">
        <v>1847</v>
      </c>
      <c r="G1275" s="16">
        <v>111</v>
      </c>
      <c r="H1275" s="12" t="s">
        <v>1648</v>
      </c>
      <c r="I1275" s="12" t="s">
        <v>557</v>
      </c>
      <c r="J1275" s="12" t="s">
        <v>404</v>
      </c>
      <c r="K1275" s="12" t="s">
        <v>2604</v>
      </c>
      <c r="L1275" s="12" t="s">
        <v>2782</v>
      </c>
      <c r="M1275" s="15">
        <v>589</v>
      </c>
      <c r="N1275" s="14">
        <f t="shared" si="36"/>
        <v>300.39</v>
      </c>
      <c r="O1275" s="13">
        <v>39.700000000000003</v>
      </c>
      <c r="P1275" s="12"/>
    </row>
    <row r="1276" spans="2:16" ht="15" customHeight="1" x14ac:dyDescent="0.25">
      <c r="B1276" s="18" t="s">
        <v>359</v>
      </c>
      <c r="C1276" s="29" t="s">
        <v>2130</v>
      </c>
      <c r="D1276" s="19" t="s">
        <v>409</v>
      </c>
      <c r="E1276" s="19"/>
      <c r="F1276" s="19" t="s">
        <v>1847</v>
      </c>
      <c r="G1276" s="19">
        <v>111</v>
      </c>
      <c r="H1276" s="19" t="s">
        <v>756</v>
      </c>
      <c r="I1276" s="19" t="s">
        <v>557</v>
      </c>
      <c r="J1276" s="19" t="s">
        <v>404</v>
      </c>
      <c r="K1276" s="12" t="s">
        <v>2110</v>
      </c>
      <c r="L1276" s="12" t="s">
        <v>2129</v>
      </c>
      <c r="M1276" s="15">
        <v>589</v>
      </c>
      <c r="N1276" s="14">
        <f t="shared" si="36"/>
        <v>300.39</v>
      </c>
      <c r="O1276" s="13">
        <v>34.24</v>
      </c>
      <c r="P1276" s="19"/>
    </row>
    <row r="1277" spans="2:16" ht="15" customHeight="1" x14ac:dyDescent="0.25">
      <c r="B1277" s="18" t="s">
        <v>359</v>
      </c>
      <c r="C1277" s="25" t="s">
        <v>2340</v>
      </c>
      <c r="D1277" s="12" t="s">
        <v>905</v>
      </c>
      <c r="E1277" s="12"/>
      <c r="F1277" s="12" t="s">
        <v>1869</v>
      </c>
      <c r="G1277" s="16">
        <v>108</v>
      </c>
      <c r="H1277" s="12" t="s">
        <v>537</v>
      </c>
      <c r="I1277" s="12" t="s">
        <v>557</v>
      </c>
      <c r="J1277" s="12" t="s">
        <v>755</v>
      </c>
      <c r="K1277" s="12" t="s">
        <v>2258</v>
      </c>
      <c r="L1277" s="12" t="s">
        <v>2339</v>
      </c>
      <c r="M1277" s="15">
        <v>590.5</v>
      </c>
      <c r="N1277" s="14">
        <f t="shared" si="36"/>
        <v>301.14999999999998</v>
      </c>
      <c r="O1277" s="13">
        <v>30.44</v>
      </c>
      <c r="P1277" s="12"/>
    </row>
    <row r="1278" spans="2:16" ht="15" customHeight="1" x14ac:dyDescent="0.25">
      <c r="B1278" s="18" t="s">
        <v>359</v>
      </c>
      <c r="C1278" s="17" t="s">
        <v>2479</v>
      </c>
      <c r="D1278" s="12" t="s">
        <v>2267</v>
      </c>
      <c r="E1278" s="12"/>
      <c r="F1278" s="12" t="s">
        <v>1658</v>
      </c>
      <c r="G1278" s="16">
        <v>103</v>
      </c>
      <c r="H1278" s="12" t="s">
        <v>2459</v>
      </c>
      <c r="I1278" s="12" t="s">
        <v>557</v>
      </c>
      <c r="J1278" s="12" t="s">
        <v>404</v>
      </c>
      <c r="K1278" s="12" t="s">
        <v>2471</v>
      </c>
      <c r="L1278" s="12" t="s">
        <v>2478</v>
      </c>
      <c r="M1278" s="15">
        <v>592.5</v>
      </c>
      <c r="N1278" s="14">
        <f t="shared" ref="N1278:N1321" si="37">M1278-ROUND(M1278*$N$7,2)</f>
        <v>302.17</v>
      </c>
      <c r="O1278" s="13">
        <v>28.37</v>
      </c>
      <c r="P1278" s="12"/>
    </row>
    <row r="1279" spans="2:16" ht="15" customHeight="1" x14ac:dyDescent="0.25">
      <c r="B1279" s="18" t="s">
        <v>359</v>
      </c>
      <c r="C1279" s="17" t="s">
        <v>2539</v>
      </c>
      <c r="D1279" s="12" t="s">
        <v>409</v>
      </c>
      <c r="E1279" s="12"/>
      <c r="F1279" s="12" t="s">
        <v>2538</v>
      </c>
      <c r="G1279" s="16">
        <v>113</v>
      </c>
      <c r="H1279" s="12" t="s">
        <v>2459</v>
      </c>
      <c r="I1279" s="12" t="s">
        <v>466</v>
      </c>
      <c r="J1279" s="12" t="s">
        <v>404</v>
      </c>
      <c r="K1279" s="12" t="s">
        <v>2471</v>
      </c>
      <c r="L1279" s="12" t="s">
        <v>2537</v>
      </c>
      <c r="M1279" s="15">
        <v>595.5</v>
      </c>
      <c r="N1279" s="14">
        <f t="shared" si="37"/>
        <v>303.7</v>
      </c>
      <c r="O1279" s="13">
        <v>39.397494859199995</v>
      </c>
      <c r="P1279" s="12"/>
    </row>
    <row r="1280" spans="2:16" ht="15" customHeight="1" x14ac:dyDescent="0.25">
      <c r="B1280" s="18" t="s">
        <v>359</v>
      </c>
      <c r="C1280" s="17" t="s">
        <v>1659</v>
      </c>
      <c r="D1280" s="12" t="s">
        <v>404</v>
      </c>
      <c r="E1280" s="12"/>
      <c r="F1280" s="12" t="s">
        <v>1658</v>
      </c>
      <c r="G1280" s="16">
        <v>103</v>
      </c>
      <c r="H1280" s="12" t="s">
        <v>1648</v>
      </c>
      <c r="I1280" s="12" t="s">
        <v>557</v>
      </c>
      <c r="J1280" s="12" t="s">
        <v>404</v>
      </c>
      <c r="K1280" s="12" t="s">
        <v>1647</v>
      </c>
      <c r="L1280" s="12" t="s">
        <v>1657</v>
      </c>
      <c r="M1280" s="15">
        <v>596</v>
      </c>
      <c r="N1280" s="14">
        <f t="shared" si="37"/>
        <v>303.95999999999998</v>
      </c>
      <c r="O1280" s="13">
        <v>26.239500000000003</v>
      </c>
      <c r="P1280" s="30"/>
    </row>
    <row r="1281" spans="2:16" ht="15" customHeight="1" x14ac:dyDescent="0.25">
      <c r="B1281" s="18" t="s">
        <v>953</v>
      </c>
      <c r="C1281" s="17" t="s">
        <v>1381</v>
      </c>
      <c r="D1281" s="28" t="s">
        <v>404</v>
      </c>
      <c r="E1281" s="12"/>
      <c r="F1281" s="12" t="s">
        <v>965</v>
      </c>
      <c r="G1281" s="16">
        <v>114</v>
      </c>
      <c r="H1281" s="12" t="s">
        <v>412</v>
      </c>
      <c r="I1281" s="12" t="s">
        <v>405</v>
      </c>
      <c r="J1281" s="12" t="s">
        <v>404</v>
      </c>
      <c r="K1281" s="12" t="s">
        <v>1308</v>
      </c>
      <c r="L1281" s="12" t="s">
        <v>1380</v>
      </c>
      <c r="M1281" s="15">
        <v>598.5</v>
      </c>
      <c r="N1281" s="14">
        <f t="shared" si="37"/>
        <v>305.23</v>
      </c>
      <c r="O1281" s="13">
        <v>66.644999999999996</v>
      </c>
      <c r="P1281" s="12"/>
    </row>
    <row r="1282" spans="2:16" ht="15" customHeight="1" x14ac:dyDescent="0.25">
      <c r="B1282" s="18" t="s">
        <v>359</v>
      </c>
      <c r="C1282" s="17" t="s">
        <v>2589</v>
      </c>
      <c r="D1282" s="12" t="s">
        <v>777</v>
      </c>
      <c r="E1282" s="12"/>
      <c r="F1282" s="12" t="s">
        <v>2493</v>
      </c>
      <c r="G1282" s="16">
        <v>103</v>
      </c>
      <c r="H1282" s="12" t="s">
        <v>1648</v>
      </c>
      <c r="I1282" s="12" t="s">
        <v>557</v>
      </c>
      <c r="J1282" s="12" t="s">
        <v>404</v>
      </c>
      <c r="K1282" s="12" t="s">
        <v>2471</v>
      </c>
      <c r="L1282" s="12" t="s">
        <v>2588</v>
      </c>
      <c r="M1282" s="15">
        <v>599.5</v>
      </c>
      <c r="N1282" s="14">
        <f t="shared" si="37"/>
        <v>305.74</v>
      </c>
      <c r="O1282" s="13">
        <v>26.059702079040001</v>
      </c>
      <c r="P1282" s="12"/>
    </row>
    <row r="1283" spans="2:16" ht="15" customHeight="1" x14ac:dyDescent="0.25">
      <c r="B1283" s="18" t="s">
        <v>359</v>
      </c>
      <c r="C1283" s="28" t="s">
        <v>2861</v>
      </c>
      <c r="D1283" s="12" t="s">
        <v>2300</v>
      </c>
      <c r="E1283" s="12"/>
      <c r="F1283" s="19" t="s">
        <v>1622</v>
      </c>
      <c r="G1283" s="16">
        <v>95</v>
      </c>
      <c r="H1283" s="12" t="s">
        <v>1648</v>
      </c>
      <c r="I1283" s="12" t="s">
        <v>557</v>
      </c>
      <c r="J1283" s="12" t="s">
        <v>404</v>
      </c>
      <c r="K1283" s="12" t="s">
        <v>2837</v>
      </c>
      <c r="L1283" s="12" t="s">
        <v>2860</v>
      </c>
      <c r="M1283" s="15">
        <v>600.5</v>
      </c>
      <c r="N1283" s="14">
        <f t="shared" si="37"/>
        <v>306.25</v>
      </c>
      <c r="O1283" s="13">
        <v>24.09</v>
      </c>
      <c r="P1283" s="12"/>
    </row>
    <row r="1284" spans="2:16" ht="15" customHeight="1" x14ac:dyDescent="0.25">
      <c r="B1284" s="18" t="s">
        <v>359</v>
      </c>
      <c r="C1284" s="17" t="s">
        <v>2490</v>
      </c>
      <c r="D1284" s="12" t="s">
        <v>878</v>
      </c>
      <c r="E1284" s="12"/>
      <c r="F1284" s="12" t="s">
        <v>2482</v>
      </c>
      <c r="G1284" s="16" t="s">
        <v>2481</v>
      </c>
      <c r="H1284" s="12" t="s">
        <v>1648</v>
      </c>
      <c r="I1284" s="12" t="s">
        <v>557</v>
      </c>
      <c r="J1284" s="12" t="s">
        <v>404</v>
      </c>
      <c r="K1284" s="12" t="s">
        <v>2471</v>
      </c>
      <c r="L1284" s="12" t="s">
        <v>2480</v>
      </c>
      <c r="M1284" s="15">
        <v>601.5</v>
      </c>
      <c r="N1284" s="14">
        <f t="shared" si="37"/>
        <v>306.76</v>
      </c>
      <c r="O1284" s="13">
        <v>34.6</v>
      </c>
      <c r="P1284" s="12"/>
    </row>
    <row r="1285" spans="2:16" ht="15" customHeight="1" x14ac:dyDescent="0.25">
      <c r="B1285" s="18" t="s">
        <v>359</v>
      </c>
      <c r="C1285" s="52" t="s">
        <v>2754</v>
      </c>
      <c r="D1285" s="12" t="s">
        <v>923</v>
      </c>
      <c r="E1285" s="12"/>
      <c r="F1285" s="12" t="s">
        <v>1602</v>
      </c>
      <c r="G1285" s="16">
        <v>106</v>
      </c>
      <c r="H1285" s="12" t="s">
        <v>1648</v>
      </c>
      <c r="I1285" s="12" t="s">
        <v>557</v>
      </c>
      <c r="J1285" s="12" t="s">
        <v>404</v>
      </c>
      <c r="K1285" s="12" t="s">
        <v>2604</v>
      </c>
      <c r="L1285" s="12" t="s">
        <v>2753</v>
      </c>
      <c r="M1285" s="15">
        <v>604.5</v>
      </c>
      <c r="N1285" s="14">
        <f t="shared" si="37"/>
        <v>308.29000000000002</v>
      </c>
      <c r="O1285" s="13">
        <v>31.832438400000001</v>
      </c>
      <c r="P1285" s="12"/>
    </row>
    <row r="1286" spans="2:16" ht="15" customHeight="1" x14ac:dyDescent="0.25">
      <c r="B1286" s="18" t="s">
        <v>359</v>
      </c>
      <c r="C1286" s="17" t="s">
        <v>1650</v>
      </c>
      <c r="D1286" s="12" t="s">
        <v>404</v>
      </c>
      <c r="E1286" s="12"/>
      <c r="F1286" s="12" t="s">
        <v>1649</v>
      </c>
      <c r="G1286" s="16">
        <v>99</v>
      </c>
      <c r="H1286" s="12" t="s">
        <v>1648</v>
      </c>
      <c r="I1286" s="12" t="s">
        <v>466</v>
      </c>
      <c r="J1286" s="12" t="s">
        <v>404</v>
      </c>
      <c r="K1286" s="12" t="s">
        <v>1647</v>
      </c>
      <c r="L1286" s="12" t="s">
        <v>1646</v>
      </c>
      <c r="M1286" s="15">
        <v>606</v>
      </c>
      <c r="N1286" s="14">
        <f t="shared" si="37"/>
        <v>309.06</v>
      </c>
      <c r="O1286" s="13">
        <v>30.380313600000001</v>
      </c>
      <c r="P1286" s="12"/>
    </row>
    <row r="1287" spans="2:16" ht="15" customHeight="1" x14ac:dyDescent="0.25">
      <c r="B1287" s="18" t="s">
        <v>359</v>
      </c>
      <c r="C1287" s="17" t="s">
        <v>2712</v>
      </c>
      <c r="D1287" s="12" t="s">
        <v>2621</v>
      </c>
      <c r="E1287" s="12"/>
      <c r="F1287" s="12" t="s">
        <v>2488</v>
      </c>
      <c r="G1287" s="16">
        <v>102</v>
      </c>
      <c r="H1287" s="12" t="s">
        <v>1648</v>
      </c>
      <c r="I1287" s="12" t="s">
        <v>557</v>
      </c>
      <c r="J1287" s="12" t="s">
        <v>2620</v>
      </c>
      <c r="K1287" s="12" t="s">
        <v>2604</v>
      </c>
      <c r="L1287" s="12" t="s">
        <v>2711</v>
      </c>
      <c r="M1287" s="15">
        <v>607</v>
      </c>
      <c r="N1287" s="14">
        <f t="shared" si="37"/>
        <v>309.57</v>
      </c>
      <c r="O1287" s="13">
        <v>29.18</v>
      </c>
      <c r="P1287" s="12"/>
    </row>
    <row r="1288" spans="2:16" ht="15" customHeight="1" x14ac:dyDescent="0.25">
      <c r="B1288" s="18" t="s">
        <v>359</v>
      </c>
      <c r="C1288" s="17" t="s">
        <v>2132</v>
      </c>
      <c r="D1288" s="12" t="s">
        <v>872</v>
      </c>
      <c r="E1288" s="12"/>
      <c r="F1288" s="12" t="s">
        <v>576</v>
      </c>
      <c r="G1288" s="16">
        <v>111</v>
      </c>
      <c r="H1288" s="12" t="s">
        <v>537</v>
      </c>
      <c r="I1288" s="12" t="s">
        <v>557</v>
      </c>
      <c r="J1288" s="12" t="s">
        <v>404</v>
      </c>
      <c r="K1288" s="12" t="s">
        <v>2110</v>
      </c>
      <c r="L1288" s="12" t="s">
        <v>2131</v>
      </c>
      <c r="M1288" s="15">
        <v>607.5</v>
      </c>
      <c r="N1288" s="14">
        <f t="shared" si="37"/>
        <v>309.82</v>
      </c>
      <c r="O1288" s="13">
        <v>36.229999999999997</v>
      </c>
      <c r="P1288" s="12"/>
    </row>
    <row r="1289" spans="2:16" ht="15" customHeight="1" x14ac:dyDescent="0.25">
      <c r="B1289" s="18" t="s">
        <v>953</v>
      </c>
      <c r="C1289" s="17" t="s">
        <v>956</v>
      </c>
      <c r="D1289" s="28" t="s">
        <v>404</v>
      </c>
      <c r="E1289" s="12"/>
      <c r="F1289" s="12" t="s">
        <v>955</v>
      </c>
      <c r="G1289" s="16">
        <v>127</v>
      </c>
      <c r="H1289" s="12" t="s">
        <v>412</v>
      </c>
      <c r="I1289" s="12" t="s">
        <v>405</v>
      </c>
      <c r="J1289" s="12" t="s">
        <v>404</v>
      </c>
      <c r="K1289" s="12" t="s">
        <v>949</v>
      </c>
      <c r="L1289" s="12" t="s">
        <v>954</v>
      </c>
      <c r="M1289" s="15">
        <v>610.5</v>
      </c>
      <c r="N1289" s="14">
        <f t="shared" si="37"/>
        <v>311.35000000000002</v>
      </c>
      <c r="O1289" s="13">
        <v>72.103500000000011</v>
      </c>
      <c r="P1289" s="30">
        <v>3.4</v>
      </c>
    </row>
    <row r="1290" spans="2:16" ht="15" customHeight="1" x14ac:dyDescent="0.25">
      <c r="B1290" s="18" t="s">
        <v>359</v>
      </c>
      <c r="C1290" s="17" t="s">
        <v>2460</v>
      </c>
      <c r="D1290" s="12" t="s">
        <v>777</v>
      </c>
      <c r="E1290" s="12"/>
      <c r="F1290" s="12" t="s">
        <v>1699</v>
      </c>
      <c r="G1290" s="16">
        <v>104</v>
      </c>
      <c r="H1290" s="12" t="s">
        <v>2459</v>
      </c>
      <c r="I1290" s="12" t="s">
        <v>557</v>
      </c>
      <c r="J1290" s="12" t="s">
        <v>404</v>
      </c>
      <c r="K1290" s="12" t="s">
        <v>2441</v>
      </c>
      <c r="L1290" s="12" t="s">
        <v>2458</v>
      </c>
      <c r="M1290" s="15">
        <v>612</v>
      </c>
      <c r="N1290" s="14">
        <f t="shared" si="37"/>
        <v>312.12</v>
      </c>
      <c r="O1290" s="13">
        <v>28.6</v>
      </c>
      <c r="P1290" s="12"/>
    </row>
    <row r="1291" spans="2:16" ht="15" customHeight="1" x14ac:dyDescent="0.25">
      <c r="B1291" s="18" t="s">
        <v>359</v>
      </c>
      <c r="C1291" s="17" t="s">
        <v>2657</v>
      </c>
      <c r="D1291" s="12" t="s">
        <v>777</v>
      </c>
      <c r="E1291" s="12"/>
      <c r="F1291" s="12" t="s">
        <v>2656</v>
      </c>
      <c r="G1291" s="16">
        <v>109</v>
      </c>
      <c r="H1291" s="12" t="s">
        <v>1648</v>
      </c>
      <c r="I1291" s="12" t="s">
        <v>557</v>
      </c>
      <c r="J1291" s="12" t="s">
        <v>404</v>
      </c>
      <c r="K1291" s="12" t="s">
        <v>2604</v>
      </c>
      <c r="L1291" s="12" t="s">
        <v>2655</v>
      </c>
      <c r="M1291" s="15">
        <v>616</v>
      </c>
      <c r="N1291" s="14">
        <f t="shared" si="37"/>
        <v>314.16000000000003</v>
      </c>
      <c r="O1291" s="13">
        <v>34.1</v>
      </c>
      <c r="P1291" s="12"/>
    </row>
    <row r="1292" spans="2:16" ht="15" customHeight="1" x14ac:dyDescent="0.25">
      <c r="B1292" s="18" t="s">
        <v>359</v>
      </c>
      <c r="C1292" s="17" t="s">
        <v>2661</v>
      </c>
      <c r="D1292" s="12" t="s">
        <v>905</v>
      </c>
      <c r="E1292" s="12"/>
      <c r="F1292" s="12" t="s">
        <v>2024</v>
      </c>
      <c r="G1292" s="16">
        <v>96</v>
      </c>
      <c r="H1292" s="12" t="s">
        <v>756</v>
      </c>
      <c r="I1292" s="12" t="s">
        <v>557</v>
      </c>
      <c r="J1292" s="12" t="s">
        <v>755</v>
      </c>
      <c r="K1292" s="12" t="s">
        <v>2604</v>
      </c>
      <c r="L1292" s="12" t="s">
        <v>2660</v>
      </c>
      <c r="M1292" s="15">
        <v>618</v>
      </c>
      <c r="N1292" s="14">
        <f t="shared" si="37"/>
        <v>315.18</v>
      </c>
      <c r="O1292" s="13">
        <f>12.305*2.2046</f>
        <v>27.127603000000001</v>
      </c>
      <c r="P1292" s="12"/>
    </row>
    <row r="1293" spans="2:16" ht="15" customHeight="1" x14ac:dyDescent="0.25">
      <c r="B1293" s="18" t="s">
        <v>359</v>
      </c>
      <c r="C1293" s="17" t="s">
        <v>2475</v>
      </c>
      <c r="D1293" s="12" t="s">
        <v>905</v>
      </c>
      <c r="E1293" s="12"/>
      <c r="F1293" s="12" t="s">
        <v>2024</v>
      </c>
      <c r="G1293" s="16">
        <v>96</v>
      </c>
      <c r="H1293" s="12" t="s">
        <v>1648</v>
      </c>
      <c r="I1293" s="12" t="s">
        <v>557</v>
      </c>
      <c r="J1293" s="12" t="s">
        <v>755</v>
      </c>
      <c r="K1293" s="12" t="s">
        <v>2471</v>
      </c>
      <c r="L1293" s="12" t="s">
        <v>2474</v>
      </c>
      <c r="M1293" s="15">
        <v>618</v>
      </c>
      <c r="N1293" s="14">
        <f t="shared" si="37"/>
        <v>315.18</v>
      </c>
      <c r="O1293" s="13">
        <v>27.78</v>
      </c>
      <c r="P1293" s="12"/>
    </row>
    <row r="1294" spans="2:16" ht="15.75" customHeight="1" x14ac:dyDescent="0.25">
      <c r="B1294" s="18" t="s">
        <v>359</v>
      </c>
      <c r="C1294" s="17" t="s">
        <v>1653</v>
      </c>
      <c r="D1294" s="12" t="s">
        <v>404</v>
      </c>
      <c r="E1294" s="12"/>
      <c r="F1294" s="12" t="s">
        <v>1652</v>
      </c>
      <c r="G1294" s="16">
        <v>110</v>
      </c>
      <c r="H1294" s="12" t="s">
        <v>1648</v>
      </c>
      <c r="I1294" s="12" t="s">
        <v>557</v>
      </c>
      <c r="J1294" s="12" t="s">
        <v>404</v>
      </c>
      <c r="K1294" s="12" t="s">
        <v>1647</v>
      </c>
      <c r="L1294" s="12" t="s">
        <v>1651</v>
      </c>
      <c r="M1294" s="15">
        <v>619.5</v>
      </c>
      <c r="N1294" s="14">
        <f t="shared" si="37"/>
        <v>315.94</v>
      </c>
      <c r="O1294" s="13">
        <v>27.914241599999997</v>
      </c>
      <c r="P1294" s="12"/>
    </row>
    <row r="1295" spans="2:16" s="12" customFormat="1" ht="15.75" customHeight="1" x14ac:dyDescent="0.25">
      <c r="B1295" s="18" t="s">
        <v>359</v>
      </c>
      <c r="C1295" s="17" t="s">
        <v>2314</v>
      </c>
      <c r="D1295" s="12" t="s">
        <v>2111</v>
      </c>
      <c r="F1295" s="12" t="s">
        <v>2313</v>
      </c>
      <c r="G1295" s="16">
        <v>108</v>
      </c>
      <c r="H1295" s="12" t="s">
        <v>1648</v>
      </c>
      <c r="I1295" s="12" t="s">
        <v>557</v>
      </c>
      <c r="J1295" s="12" t="s">
        <v>404</v>
      </c>
      <c r="K1295" s="12" t="s">
        <v>2258</v>
      </c>
      <c r="L1295" s="12" t="s">
        <v>2312</v>
      </c>
      <c r="M1295" s="15">
        <v>621</v>
      </c>
      <c r="N1295" s="14">
        <f t="shared" si="37"/>
        <v>316.70999999999998</v>
      </c>
      <c r="O1295" s="13">
        <v>35.03</v>
      </c>
    </row>
    <row r="1296" spans="2:16" ht="15" customHeight="1" x14ac:dyDescent="0.25">
      <c r="B1296" s="18" t="s">
        <v>359</v>
      </c>
      <c r="C1296" s="17" t="s">
        <v>2571</v>
      </c>
      <c r="D1296" s="12" t="s">
        <v>878</v>
      </c>
      <c r="E1296" s="12"/>
      <c r="F1296" s="12" t="s">
        <v>2570</v>
      </c>
      <c r="G1296" s="16">
        <v>105</v>
      </c>
      <c r="H1296" s="12" t="s">
        <v>2459</v>
      </c>
      <c r="I1296" s="12" t="s">
        <v>557</v>
      </c>
      <c r="J1296" s="12" t="s">
        <v>404</v>
      </c>
      <c r="K1296" s="12" t="s">
        <v>2471</v>
      </c>
      <c r="L1296" s="12" t="s">
        <v>2569</v>
      </c>
      <c r="M1296" s="15">
        <v>623</v>
      </c>
      <c r="N1296" s="14">
        <f t="shared" si="37"/>
        <v>317.73</v>
      </c>
      <c r="O1296" s="13">
        <v>32.28</v>
      </c>
      <c r="P1296" s="12"/>
    </row>
    <row r="1297" spans="2:16" ht="15" customHeight="1" x14ac:dyDescent="0.25">
      <c r="B1297" s="18" t="s">
        <v>359</v>
      </c>
      <c r="C1297" s="17" t="s">
        <v>2627</v>
      </c>
      <c r="D1297" s="12" t="s">
        <v>2621</v>
      </c>
      <c r="E1297" s="12"/>
      <c r="F1297" s="12" t="s">
        <v>2541</v>
      </c>
      <c r="G1297" s="16" t="s">
        <v>1431</v>
      </c>
      <c r="H1297" s="12" t="s">
        <v>1648</v>
      </c>
      <c r="I1297" s="12" t="s">
        <v>557</v>
      </c>
      <c r="J1297" s="12" t="s">
        <v>2620</v>
      </c>
      <c r="K1297" s="12" t="s">
        <v>2604</v>
      </c>
      <c r="L1297" s="12" t="s">
        <v>2626</v>
      </c>
      <c r="M1297" s="15">
        <v>625.5</v>
      </c>
      <c r="N1297" s="14">
        <f t="shared" si="37"/>
        <v>319</v>
      </c>
      <c r="O1297" s="13">
        <v>43</v>
      </c>
      <c r="P1297" s="12"/>
    </row>
    <row r="1298" spans="2:16" ht="15" customHeight="1" x14ac:dyDescent="0.25">
      <c r="B1298" s="18" t="s">
        <v>359</v>
      </c>
      <c r="C1298" s="17" t="s">
        <v>2763</v>
      </c>
      <c r="D1298" s="12" t="s">
        <v>777</v>
      </c>
      <c r="E1298" s="12"/>
      <c r="F1298" s="12" t="s">
        <v>2390</v>
      </c>
      <c r="G1298" s="16">
        <v>112</v>
      </c>
      <c r="H1298" s="12" t="s">
        <v>1648</v>
      </c>
      <c r="I1298" s="12" t="s">
        <v>557</v>
      </c>
      <c r="J1298" s="12" t="s">
        <v>404</v>
      </c>
      <c r="K1298" s="12" t="s">
        <v>2604</v>
      </c>
      <c r="L1298" s="12" t="s">
        <v>2762</v>
      </c>
      <c r="M1298" s="15">
        <v>632</v>
      </c>
      <c r="N1298" s="14">
        <f t="shared" si="37"/>
        <v>322.32</v>
      </c>
      <c r="O1298" s="13">
        <v>38.69</v>
      </c>
      <c r="P1298" s="12"/>
    </row>
    <row r="1299" spans="2:16" ht="15" customHeight="1" x14ac:dyDescent="0.25">
      <c r="B1299" s="18" t="s">
        <v>359</v>
      </c>
      <c r="C1299" s="17" t="s">
        <v>2622</v>
      </c>
      <c r="D1299" s="12" t="s">
        <v>2621</v>
      </c>
      <c r="E1299" s="12"/>
      <c r="F1299" s="12" t="s">
        <v>2350</v>
      </c>
      <c r="G1299" s="16" t="s">
        <v>1419</v>
      </c>
      <c r="H1299" s="12" t="s">
        <v>1648</v>
      </c>
      <c r="I1299" s="12" t="s">
        <v>557</v>
      </c>
      <c r="J1299" s="12" t="s">
        <v>2620</v>
      </c>
      <c r="K1299" s="12" t="s">
        <v>2604</v>
      </c>
      <c r="L1299" s="12" t="s">
        <v>2619</v>
      </c>
      <c r="M1299" s="15">
        <v>632.5</v>
      </c>
      <c r="N1299" s="14">
        <f t="shared" si="37"/>
        <v>322.57</v>
      </c>
      <c r="O1299" s="13">
        <v>43.4</v>
      </c>
      <c r="P1299" s="12"/>
    </row>
    <row r="1300" spans="2:16" ht="15" customHeight="1" x14ac:dyDescent="0.25">
      <c r="B1300" s="18" t="s">
        <v>359</v>
      </c>
      <c r="C1300" s="17" t="s">
        <v>1656</v>
      </c>
      <c r="D1300" s="12" t="s">
        <v>404</v>
      </c>
      <c r="E1300" s="12"/>
      <c r="F1300" s="12" t="s">
        <v>1655</v>
      </c>
      <c r="G1300" s="16">
        <v>104</v>
      </c>
      <c r="H1300" s="12" t="s">
        <v>1648</v>
      </c>
      <c r="I1300" s="12" t="s">
        <v>466</v>
      </c>
      <c r="J1300" s="12" t="s">
        <v>404</v>
      </c>
      <c r="K1300" s="12" t="s">
        <v>1647</v>
      </c>
      <c r="L1300" s="12" t="s">
        <v>1654</v>
      </c>
      <c r="M1300" s="15">
        <v>637</v>
      </c>
      <c r="N1300" s="14">
        <f t="shared" si="37"/>
        <v>324.87</v>
      </c>
      <c r="O1300" s="13">
        <v>26.625110399999997</v>
      </c>
      <c r="P1300" s="12"/>
    </row>
    <row r="1301" spans="2:16" ht="15" customHeight="1" x14ac:dyDescent="0.25">
      <c r="B1301" s="18" t="s">
        <v>953</v>
      </c>
      <c r="C1301" s="17" t="s">
        <v>958</v>
      </c>
      <c r="D1301" s="28" t="s">
        <v>404</v>
      </c>
      <c r="E1301" s="12" t="s">
        <v>951</v>
      </c>
      <c r="F1301" s="12" t="s">
        <v>955</v>
      </c>
      <c r="G1301" s="16">
        <v>127</v>
      </c>
      <c r="H1301" s="12" t="s">
        <v>412</v>
      </c>
      <c r="I1301" s="12" t="s">
        <v>405</v>
      </c>
      <c r="J1301" s="12" t="s">
        <v>404</v>
      </c>
      <c r="K1301" s="12" t="s">
        <v>949</v>
      </c>
      <c r="L1301" s="12" t="s">
        <v>957</v>
      </c>
      <c r="M1301" s="15">
        <v>641</v>
      </c>
      <c r="N1301" s="14">
        <f t="shared" si="37"/>
        <v>326.91000000000003</v>
      </c>
      <c r="O1301" s="13">
        <v>72.103500000000011</v>
      </c>
      <c r="P1301" s="30">
        <v>3.4</v>
      </c>
    </row>
    <row r="1302" spans="2:16" ht="15" customHeight="1" x14ac:dyDescent="0.25">
      <c r="B1302" s="18" t="s">
        <v>359</v>
      </c>
      <c r="C1302" s="17" t="s">
        <v>2579</v>
      </c>
      <c r="D1302" s="12" t="s">
        <v>777</v>
      </c>
      <c r="E1302" s="12"/>
      <c r="F1302" s="12" t="s">
        <v>2544</v>
      </c>
      <c r="G1302" s="16">
        <v>98</v>
      </c>
      <c r="H1302" s="12" t="s">
        <v>2459</v>
      </c>
      <c r="I1302" s="12" t="s">
        <v>557</v>
      </c>
      <c r="J1302" s="12" t="s">
        <v>404</v>
      </c>
      <c r="K1302" s="12" t="s">
        <v>2471</v>
      </c>
      <c r="L1302" s="12" t="s">
        <v>2578</v>
      </c>
      <c r="M1302" s="15">
        <v>641.5</v>
      </c>
      <c r="N1302" s="14">
        <f t="shared" si="37"/>
        <v>327.16000000000003</v>
      </c>
      <c r="O1302" s="13">
        <v>22.46</v>
      </c>
      <c r="P1302" s="12"/>
    </row>
    <row r="1303" spans="2:16" ht="15" customHeight="1" x14ac:dyDescent="0.25">
      <c r="B1303" s="18" t="s">
        <v>359</v>
      </c>
      <c r="C1303" s="17" t="s">
        <v>2642</v>
      </c>
      <c r="D1303" s="12" t="s">
        <v>2300</v>
      </c>
      <c r="E1303" s="12"/>
      <c r="F1303" s="12" t="s">
        <v>2547</v>
      </c>
      <c r="G1303" s="16">
        <v>100</v>
      </c>
      <c r="H1303" s="12" t="s">
        <v>1648</v>
      </c>
      <c r="I1303" s="12" t="s">
        <v>557</v>
      </c>
      <c r="J1303" s="12" t="s">
        <v>404</v>
      </c>
      <c r="K1303" s="12" t="s">
        <v>2604</v>
      </c>
      <c r="L1303" s="12" t="s">
        <v>2641</v>
      </c>
      <c r="M1303" s="15">
        <v>642.5</v>
      </c>
      <c r="N1303" s="14">
        <f t="shared" si="37"/>
        <v>327.67</v>
      </c>
      <c r="O1303" s="13">
        <v>30.486000000000001</v>
      </c>
      <c r="P1303" s="12"/>
    </row>
    <row r="1304" spans="2:16" ht="15" customHeight="1" x14ac:dyDescent="0.25">
      <c r="B1304" s="18" t="s">
        <v>359</v>
      </c>
      <c r="C1304" s="17" t="s">
        <v>2564</v>
      </c>
      <c r="D1304" s="12" t="s">
        <v>777</v>
      </c>
      <c r="E1304" s="12"/>
      <c r="F1304" s="12" t="s">
        <v>2547</v>
      </c>
      <c r="G1304" s="16">
        <v>100</v>
      </c>
      <c r="H1304" s="12" t="s">
        <v>2459</v>
      </c>
      <c r="I1304" s="12" t="s">
        <v>557</v>
      </c>
      <c r="J1304" s="12" t="s">
        <v>404</v>
      </c>
      <c r="K1304" s="12" t="s">
        <v>2471</v>
      </c>
      <c r="L1304" s="12" t="s">
        <v>2563</v>
      </c>
      <c r="M1304" s="15">
        <v>642.5</v>
      </c>
      <c r="N1304" s="14">
        <f t="shared" si="37"/>
        <v>327.67</v>
      </c>
      <c r="O1304" s="13">
        <v>24.316738000000001</v>
      </c>
      <c r="P1304" s="12"/>
    </row>
    <row r="1305" spans="2:16" ht="15" customHeight="1" x14ac:dyDescent="0.25">
      <c r="B1305" s="18" t="s">
        <v>359</v>
      </c>
      <c r="C1305" s="17" t="s">
        <v>2473</v>
      </c>
      <c r="D1305" s="12" t="s">
        <v>905</v>
      </c>
      <c r="E1305" s="12"/>
      <c r="F1305" s="12" t="s">
        <v>2472</v>
      </c>
      <c r="G1305" s="16">
        <v>101</v>
      </c>
      <c r="H1305" s="12" t="s">
        <v>1648</v>
      </c>
      <c r="I1305" s="12" t="s">
        <v>557</v>
      </c>
      <c r="J1305" s="12" t="s">
        <v>755</v>
      </c>
      <c r="K1305" s="12" t="s">
        <v>2471</v>
      </c>
      <c r="L1305" s="12" t="s">
        <v>2470</v>
      </c>
      <c r="M1305" s="15">
        <v>644.5</v>
      </c>
      <c r="N1305" s="14">
        <f t="shared" si="37"/>
        <v>328.69</v>
      </c>
      <c r="O1305" s="13">
        <v>30.58</v>
      </c>
      <c r="P1305" s="12"/>
    </row>
    <row r="1306" spans="2:16" ht="15" customHeight="1" x14ac:dyDescent="0.25">
      <c r="B1306" s="18" t="s">
        <v>359</v>
      </c>
      <c r="C1306" s="17" t="s">
        <v>2536</v>
      </c>
      <c r="D1306" s="12" t="s">
        <v>409</v>
      </c>
      <c r="E1306" s="12"/>
      <c r="F1306" s="12" t="s">
        <v>2535</v>
      </c>
      <c r="G1306" s="16">
        <v>110</v>
      </c>
      <c r="H1306" s="12" t="s">
        <v>2459</v>
      </c>
      <c r="I1306" s="12" t="s">
        <v>466</v>
      </c>
      <c r="J1306" s="12" t="s">
        <v>404</v>
      </c>
      <c r="K1306" s="12" t="s">
        <v>2471</v>
      </c>
      <c r="L1306" s="12" t="s">
        <v>2534</v>
      </c>
      <c r="M1306" s="15">
        <v>650</v>
      </c>
      <c r="N1306" s="14">
        <f t="shared" si="37"/>
        <v>331.5</v>
      </c>
      <c r="O1306" s="13">
        <v>39.664166057280006</v>
      </c>
      <c r="P1306" s="12"/>
    </row>
    <row r="1307" spans="2:16" ht="15" customHeight="1" x14ac:dyDescent="0.25">
      <c r="B1307" s="18" t="s">
        <v>359</v>
      </c>
      <c r="C1307" s="17" t="s">
        <v>2520</v>
      </c>
      <c r="D1307" s="12" t="s">
        <v>777</v>
      </c>
      <c r="E1307" s="12"/>
      <c r="F1307" s="12" t="s">
        <v>2493</v>
      </c>
      <c r="G1307" s="16">
        <v>103</v>
      </c>
      <c r="H1307" s="12" t="s">
        <v>1648</v>
      </c>
      <c r="I1307" s="12" t="s">
        <v>557</v>
      </c>
      <c r="J1307" s="12" t="s">
        <v>755</v>
      </c>
      <c r="K1307" s="12" t="s">
        <v>2471</v>
      </c>
      <c r="L1307" s="12" t="s">
        <v>2519</v>
      </c>
      <c r="M1307" s="15">
        <v>657</v>
      </c>
      <c r="N1307" s="14">
        <f t="shared" si="37"/>
        <v>335.07</v>
      </c>
      <c r="O1307" s="13">
        <f>13.044*2.2046</f>
        <v>28.756802400000002</v>
      </c>
      <c r="P1307" s="12"/>
    </row>
    <row r="1308" spans="2:16" ht="15" customHeight="1" x14ac:dyDescent="0.25">
      <c r="B1308" s="18" t="s">
        <v>359</v>
      </c>
      <c r="C1308" s="17" t="s">
        <v>2542</v>
      </c>
      <c r="D1308" s="12" t="s">
        <v>409</v>
      </c>
      <c r="E1308" s="12"/>
      <c r="F1308" s="12" t="s">
        <v>2541</v>
      </c>
      <c r="G1308" s="16">
        <v>109</v>
      </c>
      <c r="H1308" s="12" t="s">
        <v>2459</v>
      </c>
      <c r="I1308" s="12" t="s">
        <v>466</v>
      </c>
      <c r="J1308" s="12" t="s">
        <v>404</v>
      </c>
      <c r="K1308" s="12" t="s">
        <v>2471</v>
      </c>
      <c r="L1308" s="12" t="s">
        <v>2540</v>
      </c>
      <c r="M1308" s="15">
        <v>659</v>
      </c>
      <c r="N1308" s="14">
        <f t="shared" si="37"/>
        <v>336.09</v>
      </c>
      <c r="O1308" s="13">
        <v>36.184049999999999</v>
      </c>
      <c r="P1308" s="12"/>
    </row>
    <row r="1309" spans="2:16" ht="15" customHeight="1" x14ac:dyDescent="0.25">
      <c r="B1309" s="18" t="s">
        <v>953</v>
      </c>
      <c r="C1309" s="17" t="s">
        <v>985</v>
      </c>
      <c r="D1309" s="28" t="s">
        <v>404</v>
      </c>
      <c r="E1309" s="12" t="s">
        <v>951</v>
      </c>
      <c r="F1309" s="12" t="s">
        <v>984</v>
      </c>
      <c r="G1309" s="16">
        <v>128</v>
      </c>
      <c r="H1309" s="12" t="s">
        <v>412</v>
      </c>
      <c r="I1309" s="12" t="s">
        <v>405</v>
      </c>
      <c r="J1309" s="12" t="s">
        <v>404</v>
      </c>
      <c r="K1309" s="12" t="s">
        <v>949</v>
      </c>
      <c r="L1309" s="12" t="s">
        <v>983</v>
      </c>
      <c r="M1309" s="15">
        <v>659.5</v>
      </c>
      <c r="N1309" s="14">
        <f t="shared" si="37"/>
        <v>336.34</v>
      </c>
      <c r="O1309" s="13">
        <v>79.231824000000003</v>
      </c>
      <c r="P1309" s="12">
        <v>4.4400000000000004</v>
      </c>
    </row>
    <row r="1310" spans="2:16" ht="15" customHeight="1" x14ac:dyDescent="0.25">
      <c r="B1310" s="18" t="s">
        <v>359</v>
      </c>
      <c r="C1310" s="17" t="s">
        <v>2587</v>
      </c>
      <c r="D1310" s="12" t="s">
        <v>409</v>
      </c>
      <c r="E1310" s="12"/>
      <c r="F1310" s="12" t="s">
        <v>1702</v>
      </c>
      <c r="G1310" s="16">
        <v>98</v>
      </c>
      <c r="H1310" s="12" t="s">
        <v>1648</v>
      </c>
      <c r="I1310" s="12" t="s">
        <v>557</v>
      </c>
      <c r="J1310" s="12" t="s">
        <v>826</v>
      </c>
      <c r="K1310" s="12" t="s">
        <v>2471</v>
      </c>
      <c r="L1310" s="12" t="s">
        <v>2586</v>
      </c>
      <c r="M1310" s="15">
        <v>664.5</v>
      </c>
      <c r="N1310" s="14">
        <f t="shared" si="37"/>
        <v>338.89</v>
      </c>
      <c r="O1310" s="13">
        <v>42.94</v>
      </c>
      <c r="P1310" s="12"/>
    </row>
    <row r="1311" spans="2:16" ht="15" customHeight="1" x14ac:dyDescent="0.25">
      <c r="B1311" s="18" t="s">
        <v>359</v>
      </c>
      <c r="C1311" s="17" t="s">
        <v>2533</v>
      </c>
      <c r="D1311" s="12" t="s">
        <v>409</v>
      </c>
      <c r="E1311" s="12"/>
      <c r="F1311" s="12" t="s">
        <v>2350</v>
      </c>
      <c r="G1311" s="16">
        <v>106</v>
      </c>
      <c r="H1311" s="12" t="s">
        <v>2459</v>
      </c>
      <c r="I1311" s="12" t="s">
        <v>466</v>
      </c>
      <c r="J1311" s="12" t="s">
        <v>404</v>
      </c>
      <c r="K1311" s="12" t="s">
        <v>2471</v>
      </c>
      <c r="L1311" s="12" t="s">
        <v>2532</v>
      </c>
      <c r="M1311" s="15">
        <v>668</v>
      </c>
      <c r="N1311" s="14">
        <f t="shared" si="37"/>
        <v>340.68</v>
      </c>
      <c r="O1311" s="13">
        <v>35.399543326080007</v>
      </c>
      <c r="P1311" s="12"/>
    </row>
    <row r="1312" spans="2:16" ht="15" customHeight="1" x14ac:dyDescent="0.25">
      <c r="B1312" s="18" t="s">
        <v>359</v>
      </c>
      <c r="C1312" s="17" t="s">
        <v>2710</v>
      </c>
      <c r="D1312" s="12" t="s">
        <v>2621</v>
      </c>
      <c r="E1312" s="12"/>
      <c r="F1312" s="12" t="s">
        <v>2485</v>
      </c>
      <c r="G1312" s="16">
        <v>105</v>
      </c>
      <c r="H1312" s="12" t="s">
        <v>1648</v>
      </c>
      <c r="I1312" s="12" t="s">
        <v>557</v>
      </c>
      <c r="J1312" s="12" t="s">
        <v>2620</v>
      </c>
      <c r="K1312" s="12" t="s">
        <v>2604</v>
      </c>
      <c r="L1312" s="12" t="s">
        <v>2709</v>
      </c>
      <c r="M1312" s="15">
        <v>676</v>
      </c>
      <c r="N1312" s="14">
        <f t="shared" si="37"/>
        <v>344.76</v>
      </c>
      <c r="O1312" s="13">
        <v>36.94</v>
      </c>
      <c r="P1312" s="12"/>
    </row>
    <row r="1313" spans="2:16" ht="15" customHeight="1" x14ac:dyDescent="0.25">
      <c r="B1313" s="18" t="s">
        <v>359</v>
      </c>
      <c r="C1313" s="17" t="s">
        <v>2761</v>
      </c>
      <c r="D1313" s="12" t="s">
        <v>2111</v>
      </c>
      <c r="E1313" s="12"/>
      <c r="F1313" s="12" t="s">
        <v>2756</v>
      </c>
      <c r="G1313" s="16">
        <v>112</v>
      </c>
      <c r="H1313" s="12" t="s">
        <v>1648</v>
      </c>
      <c r="I1313" s="12" t="s">
        <v>557</v>
      </c>
      <c r="J1313" s="12" t="s">
        <v>404</v>
      </c>
      <c r="K1313" s="12" t="s">
        <v>2604</v>
      </c>
      <c r="L1313" s="12" t="s">
        <v>2760</v>
      </c>
      <c r="M1313" s="15">
        <v>677</v>
      </c>
      <c r="N1313" s="14">
        <f t="shared" si="37"/>
        <v>345.27</v>
      </c>
      <c r="O1313" s="13">
        <v>34.713817388160003</v>
      </c>
      <c r="P1313" s="12"/>
    </row>
    <row r="1314" spans="2:16" ht="15" customHeight="1" x14ac:dyDescent="0.25">
      <c r="B1314" s="18" t="s">
        <v>359</v>
      </c>
      <c r="C1314" s="17" t="s">
        <v>2361</v>
      </c>
      <c r="D1314" s="12" t="s">
        <v>2111</v>
      </c>
      <c r="E1314" s="12"/>
      <c r="F1314" s="12" t="s">
        <v>2313</v>
      </c>
      <c r="G1314" s="16">
        <v>108</v>
      </c>
      <c r="H1314" s="12" t="s">
        <v>1648</v>
      </c>
      <c r="I1314" s="12" t="s">
        <v>557</v>
      </c>
      <c r="J1314" s="12" t="s">
        <v>755</v>
      </c>
      <c r="K1314" s="12" t="s">
        <v>2258</v>
      </c>
      <c r="L1314" s="12" t="s">
        <v>2360</v>
      </c>
      <c r="M1314" s="15">
        <v>681.5</v>
      </c>
      <c r="N1314" s="14">
        <f t="shared" si="37"/>
        <v>347.56</v>
      </c>
      <c r="O1314" s="13">
        <v>36.375900000000001</v>
      </c>
      <c r="P1314" s="12"/>
    </row>
    <row r="1315" spans="2:16" ht="15" customHeight="1" x14ac:dyDescent="0.25">
      <c r="B1315" s="18" t="s">
        <v>359</v>
      </c>
      <c r="C1315" s="17" t="s">
        <v>2545</v>
      </c>
      <c r="D1315" s="12" t="s">
        <v>777</v>
      </c>
      <c r="E1315" s="12"/>
      <c r="F1315" s="12" t="s">
        <v>2544</v>
      </c>
      <c r="G1315" s="16">
        <v>98</v>
      </c>
      <c r="H1315" s="12" t="s">
        <v>2459</v>
      </c>
      <c r="I1315" s="12" t="s">
        <v>557</v>
      </c>
      <c r="J1315" s="12" t="s">
        <v>755</v>
      </c>
      <c r="K1315" s="12" t="s">
        <v>2471</v>
      </c>
      <c r="L1315" s="12" t="s">
        <v>2543</v>
      </c>
      <c r="M1315" s="15">
        <v>703.5</v>
      </c>
      <c r="N1315" s="14">
        <f t="shared" si="37"/>
        <v>358.78</v>
      </c>
      <c r="O1315" s="13">
        <v>25.72</v>
      </c>
      <c r="P1315" s="12"/>
    </row>
    <row r="1316" spans="2:16" ht="15" customHeight="1" x14ac:dyDescent="0.25">
      <c r="B1316" s="18" t="s">
        <v>359</v>
      </c>
      <c r="C1316" s="17" t="s">
        <v>2548</v>
      </c>
      <c r="D1316" s="12" t="s">
        <v>777</v>
      </c>
      <c r="E1316" s="12"/>
      <c r="F1316" s="12" t="s">
        <v>2547</v>
      </c>
      <c r="G1316" s="16">
        <v>100</v>
      </c>
      <c r="H1316" s="12" t="s">
        <v>2459</v>
      </c>
      <c r="I1316" s="12" t="s">
        <v>557</v>
      </c>
      <c r="J1316" s="12" t="s">
        <v>755</v>
      </c>
      <c r="K1316" s="12" t="s">
        <v>2471</v>
      </c>
      <c r="L1316" s="12" t="s">
        <v>2546</v>
      </c>
      <c r="M1316" s="15">
        <v>705</v>
      </c>
      <c r="N1316" s="14">
        <f t="shared" si="37"/>
        <v>359.55</v>
      </c>
      <c r="O1316" s="13">
        <v>24.32</v>
      </c>
      <c r="P1316" s="12"/>
    </row>
    <row r="1317" spans="2:16" ht="15" customHeight="1" x14ac:dyDescent="0.25">
      <c r="B1317" s="22" t="s">
        <v>359</v>
      </c>
      <c r="C1317" s="21" t="s">
        <v>2351</v>
      </c>
      <c r="D1317" s="19" t="s">
        <v>2111</v>
      </c>
      <c r="E1317" s="19"/>
      <c r="F1317" s="19" t="s">
        <v>2350</v>
      </c>
      <c r="G1317" s="19">
        <v>110</v>
      </c>
      <c r="H1317" s="19" t="s">
        <v>1648</v>
      </c>
      <c r="I1317" s="19" t="s">
        <v>557</v>
      </c>
      <c r="J1317" s="19" t="s">
        <v>755</v>
      </c>
      <c r="K1317" s="19" t="s">
        <v>2258</v>
      </c>
      <c r="L1317" s="19" t="s">
        <v>2349</v>
      </c>
      <c r="M1317" s="20">
        <v>707</v>
      </c>
      <c r="N1317" s="14">
        <f t="shared" si="37"/>
        <v>360.57</v>
      </c>
      <c r="O1317" s="13">
        <v>34.17</v>
      </c>
      <c r="P1317" s="19"/>
    </row>
    <row r="1318" spans="2:16" ht="15" customHeight="1" x14ac:dyDescent="0.25">
      <c r="B1318" s="18" t="s">
        <v>359</v>
      </c>
      <c r="C1318" s="17" t="s">
        <v>2773</v>
      </c>
      <c r="D1318" s="12" t="s">
        <v>829</v>
      </c>
      <c r="E1318" s="12"/>
      <c r="F1318" s="12" t="s">
        <v>1652</v>
      </c>
      <c r="G1318" s="16">
        <v>110</v>
      </c>
      <c r="H1318" s="12" t="s">
        <v>756</v>
      </c>
      <c r="I1318" s="12" t="s">
        <v>557</v>
      </c>
      <c r="J1318" s="12" t="s">
        <v>404</v>
      </c>
      <c r="K1318" s="12" t="s">
        <v>2604</v>
      </c>
      <c r="L1318" s="12" t="s">
        <v>2772</v>
      </c>
      <c r="M1318" s="15">
        <v>718.5</v>
      </c>
      <c r="N1318" s="14">
        <f t="shared" si="37"/>
        <v>366.43</v>
      </c>
      <c r="O1318" s="13">
        <v>41.82</v>
      </c>
      <c r="P1318" s="12"/>
    </row>
    <row r="1319" spans="2:16" ht="15" customHeight="1" x14ac:dyDescent="0.25">
      <c r="B1319" s="18" t="s">
        <v>359</v>
      </c>
      <c r="C1319" s="17" t="s">
        <v>2757</v>
      </c>
      <c r="D1319" s="12" t="s">
        <v>2111</v>
      </c>
      <c r="E1319" s="12"/>
      <c r="F1319" s="12" t="s">
        <v>2756</v>
      </c>
      <c r="G1319" s="16">
        <v>112</v>
      </c>
      <c r="H1319" s="12" t="s">
        <v>1648</v>
      </c>
      <c r="I1319" s="12" t="s">
        <v>557</v>
      </c>
      <c r="J1319" s="12" t="s">
        <v>755</v>
      </c>
      <c r="K1319" s="12" t="s">
        <v>2604</v>
      </c>
      <c r="L1319" s="12" t="s">
        <v>2755</v>
      </c>
      <c r="M1319" s="15">
        <v>742.5</v>
      </c>
      <c r="N1319" s="14">
        <f t="shared" si="37"/>
        <v>378.67</v>
      </c>
      <c r="O1319" s="13">
        <v>30.727714800000005</v>
      </c>
      <c r="P1319" s="12"/>
    </row>
    <row r="1320" spans="2:16" ht="15" customHeight="1" x14ac:dyDescent="0.25">
      <c r="B1320" s="18" t="s">
        <v>359</v>
      </c>
      <c r="C1320" s="17" t="s">
        <v>3214</v>
      </c>
      <c r="D1320" s="12" t="s">
        <v>923</v>
      </c>
      <c r="E1320" s="12"/>
      <c r="F1320" s="12" t="s">
        <v>1614</v>
      </c>
      <c r="G1320" s="16">
        <v>97</v>
      </c>
      <c r="H1320" s="12" t="s">
        <v>2459</v>
      </c>
      <c r="I1320" s="12" t="s">
        <v>557</v>
      </c>
      <c r="J1320" s="12" t="s">
        <v>404</v>
      </c>
      <c r="K1320" s="12" t="s">
        <v>3211</v>
      </c>
      <c r="L1320" s="12" t="s">
        <v>3213</v>
      </c>
      <c r="M1320" s="15">
        <v>796.5</v>
      </c>
      <c r="N1320" s="14">
        <f t="shared" si="37"/>
        <v>406.21</v>
      </c>
      <c r="O1320" s="13">
        <v>26.17</v>
      </c>
      <c r="P1320" s="12"/>
    </row>
    <row r="1321" spans="2:16" ht="15.75" customHeight="1" thickBot="1" x14ac:dyDescent="0.3">
      <c r="B1321" s="11" t="s">
        <v>359</v>
      </c>
      <c r="C1321" s="10" t="s">
        <v>3212</v>
      </c>
      <c r="D1321" s="5" t="s">
        <v>923</v>
      </c>
      <c r="E1321" s="5"/>
      <c r="F1321" s="5" t="s">
        <v>1661</v>
      </c>
      <c r="G1321" s="9">
        <v>101</v>
      </c>
      <c r="H1321" s="5" t="s">
        <v>2459</v>
      </c>
      <c r="I1321" s="5" t="s">
        <v>557</v>
      </c>
      <c r="J1321" s="5" t="s">
        <v>404</v>
      </c>
      <c r="K1321" s="5" t="s">
        <v>3211</v>
      </c>
      <c r="L1321" s="5" t="s">
        <v>3210</v>
      </c>
      <c r="M1321" s="8">
        <v>910</v>
      </c>
      <c r="N1321" s="7">
        <f t="shared" si="37"/>
        <v>464.1</v>
      </c>
      <c r="O1321" s="6">
        <v>29.78</v>
      </c>
      <c r="P1321" s="5"/>
    </row>
  </sheetData>
  <autoFilter ref="B8:P1321" xr:uid="{00000000-0009-0000-0000-000002000000}">
    <sortState ref="B9:P1321">
      <sortCondition ref="N8:N1321"/>
    </sortState>
  </autoFilter>
  <mergeCells count="1">
    <mergeCell ref="C4:C5"/>
  </mergeCells>
  <conditionalFormatting sqref="L493 C493">
    <cfRule type="containsText" dxfId="4" priority="5" operator="containsText" text="Continental">
      <formula>NOT(ISERROR(SEARCH("Continental",C493)))</formula>
    </cfRule>
  </conditionalFormatting>
  <conditionalFormatting sqref="C1180">
    <cfRule type="beginsWith" dxfId="3" priority="4" operator="beginsWith" text="Conti">
      <formula>LEFT(C1180,5)="Conti"</formula>
    </cfRule>
  </conditionalFormatting>
  <conditionalFormatting sqref="C408 C1165:C1168">
    <cfRule type="containsText" dxfId="2" priority="2" operator="containsText" text="General">
      <formula>NOT(ISERROR(SEARCH("General",C408)))</formula>
    </cfRule>
    <cfRule type="containsText" dxfId="1" priority="3" operator="containsText" text="Continental">
      <formula>NOT(ISERROR(SEARCH("Continental",C408)))</formula>
    </cfRule>
  </conditionalFormatting>
  <conditionalFormatting sqref="C1166:C1168">
    <cfRule type="containsText" dxfId="0" priority="1" operator="containsText" text="Conti">
      <formula>NOT(ISERROR(SEARCH("Conti",C1166)))</formula>
    </cfRule>
  </conditionalFormatting>
  <pageMargins left="0.7" right="0.7" top="0.75" bottom="0.75" header="0.3" footer="0.3"/>
  <pageSetup scale="47" orientation="landscape" r:id="rId1"/>
  <headerFooter>
    <oddHeader>&amp;RGGAG3AA9</oddHeader>
    <oddFooter>&amp;C&amp;P of &amp;N&amp;RPass/Light Truck Pricing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526"/>
  <sheetViews>
    <sheetView view="pageBreakPreview" topLeftCell="A486" zoomScale="60" zoomScaleNormal="100" workbookViewId="0">
      <selection activeCell="D10" sqref="D10"/>
    </sheetView>
  </sheetViews>
  <sheetFormatPr defaultRowHeight="15" x14ac:dyDescent="0.25"/>
  <cols>
    <col min="1" max="1" width="43.140625" customWidth="1"/>
    <col min="2" max="2" width="30" style="1" customWidth="1"/>
    <col min="3" max="3" width="23.5703125" customWidth="1"/>
    <col min="4" max="4" width="27" customWidth="1"/>
    <col min="5" max="5" width="21.85546875" customWidth="1"/>
    <col min="6" max="6" width="25.7109375" customWidth="1"/>
    <col min="7" max="7" width="10" bestFit="1" customWidth="1"/>
  </cols>
  <sheetData>
    <row r="1" spans="1:6" ht="14.45" customHeight="1" x14ac:dyDescent="0.25">
      <c r="A1" s="218"/>
      <c r="B1" s="219"/>
      <c r="C1" s="220"/>
      <c r="D1" s="227"/>
      <c r="E1" s="228"/>
      <c r="F1" s="229"/>
    </row>
    <row r="2" spans="1:6" ht="14.45" customHeight="1" thickBot="1" x14ac:dyDescent="0.3">
      <c r="A2" s="221"/>
      <c r="B2" s="222"/>
      <c r="C2" s="223"/>
      <c r="D2" s="230"/>
      <c r="E2" s="231"/>
      <c r="F2" s="232"/>
    </row>
    <row r="3" spans="1:6" ht="30" customHeight="1" thickBot="1" x14ac:dyDescent="0.3">
      <c r="A3" s="224"/>
      <c r="B3" s="225"/>
      <c r="C3" s="226"/>
      <c r="D3" s="233" t="s">
        <v>4529</v>
      </c>
      <c r="E3" s="234"/>
      <c r="F3" s="81">
        <v>0.08</v>
      </c>
    </row>
    <row r="4" spans="1:6" ht="15.75" thickBot="1" x14ac:dyDescent="0.3">
      <c r="A4" s="233" t="s">
        <v>5747</v>
      </c>
      <c r="B4" s="235"/>
      <c r="C4" s="234"/>
      <c r="D4" s="216" t="s">
        <v>4525</v>
      </c>
      <c r="E4" s="217"/>
      <c r="F4" s="82">
        <v>0.57999999999999996</v>
      </c>
    </row>
    <row r="5" spans="1:6" ht="15.75" thickBot="1" x14ac:dyDescent="0.3">
      <c r="A5" s="90" t="s">
        <v>4522</v>
      </c>
      <c r="B5" s="90" t="s">
        <v>4526</v>
      </c>
      <c r="C5" s="90" t="s">
        <v>4527</v>
      </c>
      <c r="D5" s="90" t="s">
        <v>4523</v>
      </c>
      <c r="E5" s="93" t="s">
        <v>4521</v>
      </c>
      <c r="F5" s="94" t="s">
        <v>4524</v>
      </c>
    </row>
    <row r="6" spans="1:6" x14ac:dyDescent="0.25">
      <c r="A6" s="101" t="s">
        <v>4646</v>
      </c>
      <c r="B6" s="102" t="s">
        <v>4681</v>
      </c>
      <c r="C6" s="102" t="s">
        <v>4679</v>
      </c>
      <c r="D6" s="102" t="s">
        <v>4613</v>
      </c>
      <c r="E6" s="103">
        <v>1078.125</v>
      </c>
      <c r="F6" s="104">
        <v>452.8125</v>
      </c>
    </row>
    <row r="7" spans="1:6" x14ac:dyDescent="0.25">
      <c r="A7" s="99" t="s">
        <v>4647</v>
      </c>
      <c r="B7" s="97" t="s">
        <v>4681</v>
      </c>
      <c r="C7" s="97" t="s">
        <v>4679</v>
      </c>
      <c r="D7" s="97" t="s">
        <v>4614</v>
      </c>
      <c r="E7" s="98">
        <v>1365.6249999999998</v>
      </c>
      <c r="F7" s="100">
        <v>573.56249999999989</v>
      </c>
    </row>
    <row r="8" spans="1:6" x14ac:dyDescent="0.25">
      <c r="A8" s="99" t="s">
        <v>4648</v>
      </c>
      <c r="B8" s="97" t="s">
        <v>4681</v>
      </c>
      <c r="C8" s="97" t="s">
        <v>4679</v>
      </c>
      <c r="D8" s="97" t="s">
        <v>4615</v>
      </c>
      <c r="E8" s="98">
        <v>1653.125</v>
      </c>
      <c r="F8" s="100">
        <v>694.3125</v>
      </c>
    </row>
    <row r="9" spans="1:6" x14ac:dyDescent="0.25">
      <c r="A9" s="99" t="s">
        <v>4649</v>
      </c>
      <c r="B9" s="97" t="s">
        <v>4681</v>
      </c>
      <c r="C9" s="97" t="s">
        <v>4679</v>
      </c>
      <c r="D9" s="97" t="s">
        <v>4616</v>
      </c>
      <c r="E9" s="98">
        <v>1976.5625</v>
      </c>
      <c r="F9" s="100">
        <v>830.15625</v>
      </c>
    </row>
    <row r="10" spans="1:6" x14ac:dyDescent="0.25">
      <c r="A10" s="99" t="s">
        <v>4650</v>
      </c>
      <c r="B10" s="97" t="s">
        <v>4681</v>
      </c>
      <c r="C10" s="97" t="s">
        <v>4679</v>
      </c>
      <c r="D10" s="97" t="s">
        <v>4617</v>
      </c>
      <c r="E10" s="98">
        <v>2731.2499999999995</v>
      </c>
      <c r="F10" s="100">
        <v>1147.1249999999998</v>
      </c>
    </row>
    <row r="11" spans="1:6" x14ac:dyDescent="0.25">
      <c r="A11" s="99" t="s">
        <v>4651</v>
      </c>
      <c r="B11" s="97" t="s">
        <v>4681</v>
      </c>
      <c r="C11" s="97" t="s">
        <v>4679</v>
      </c>
      <c r="D11" s="97" t="s">
        <v>4618</v>
      </c>
      <c r="E11" s="98">
        <v>3881.25</v>
      </c>
      <c r="F11" s="100">
        <v>1630.125</v>
      </c>
    </row>
    <row r="12" spans="1:6" x14ac:dyDescent="0.25">
      <c r="A12" s="99" t="s">
        <v>4652</v>
      </c>
      <c r="B12" s="97" t="s">
        <v>4681</v>
      </c>
      <c r="C12" s="97" t="s">
        <v>4680</v>
      </c>
      <c r="D12" s="97" t="s">
        <v>4619</v>
      </c>
      <c r="E12" s="98">
        <v>1545.3124999999998</v>
      </c>
      <c r="F12" s="100">
        <v>649.03124999999989</v>
      </c>
    </row>
    <row r="13" spans="1:6" x14ac:dyDescent="0.25">
      <c r="A13" s="99" t="s">
        <v>4653</v>
      </c>
      <c r="B13" s="97" t="s">
        <v>4681</v>
      </c>
      <c r="C13" s="97" t="s">
        <v>4680</v>
      </c>
      <c r="D13" s="97" t="s">
        <v>4620</v>
      </c>
      <c r="E13" s="98">
        <v>1832.8125</v>
      </c>
      <c r="F13" s="100">
        <v>769.78125</v>
      </c>
    </row>
    <row r="14" spans="1:6" x14ac:dyDescent="0.25">
      <c r="A14" s="99" t="s">
        <v>4654</v>
      </c>
      <c r="B14" s="97" t="s">
        <v>4681</v>
      </c>
      <c r="C14" s="97" t="s">
        <v>4680</v>
      </c>
      <c r="D14" s="97" t="s">
        <v>4621</v>
      </c>
      <c r="E14" s="98">
        <v>2623.4374999999995</v>
      </c>
      <c r="F14" s="100">
        <v>1101.8437499999998</v>
      </c>
    </row>
    <row r="15" spans="1:6" x14ac:dyDescent="0.25">
      <c r="A15" s="99" t="s">
        <v>4655</v>
      </c>
      <c r="B15" s="97" t="s">
        <v>4681</v>
      </c>
      <c r="C15" s="97" t="s">
        <v>4680</v>
      </c>
      <c r="D15" s="97" t="s">
        <v>4622</v>
      </c>
      <c r="E15" s="98">
        <v>3773.4375</v>
      </c>
      <c r="F15" s="100">
        <v>1584.84375</v>
      </c>
    </row>
    <row r="16" spans="1:6" x14ac:dyDescent="0.25">
      <c r="A16" s="99" t="s">
        <v>4656</v>
      </c>
      <c r="B16" s="97" t="s">
        <v>4681</v>
      </c>
      <c r="C16" s="97" t="s">
        <v>4679</v>
      </c>
      <c r="D16" s="97" t="s">
        <v>4623</v>
      </c>
      <c r="E16" s="98">
        <v>970.3125</v>
      </c>
      <c r="F16" s="100">
        <v>407.53125</v>
      </c>
    </row>
    <row r="17" spans="1:6" x14ac:dyDescent="0.25">
      <c r="A17" s="99" t="s">
        <v>4657</v>
      </c>
      <c r="B17" s="97" t="s">
        <v>4681</v>
      </c>
      <c r="C17" s="97" t="s">
        <v>4680</v>
      </c>
      <c r="D17" s="97" t="s">
        <v>4624</v>
      </c>
      <c r="E17" s="98">
        <v>1473.4374999999998</v>
      </c>
      <c r="F17" s="100">
        <v>618.84374999999989</v>
      </c>
    </row>
    <row r="18" spans="1:6" x14ac:dyDescent="0.25">
      <c r="A18" s="99" t="s">
        <v>4658</v>
      </c>
      <c r="B18" s="97" t="s">
        <v>4681</v>
      </c>
      <c r="C18" s="97" t="s">
        <v>4679</v>
      </c>
      <c r="D18" s="97" t="s">
        <v>4625</v>
      </c>
      <c r="E18" s="98">
        <v>1293.7499999999998</v>
      </c>
      <c r="F18" s="100">
        <v>543.37499999999989</v>
      </c>
    </row>
    <row r="19" spans="1:6" x14ac:dyDescent="0.25">
      <c r="A19" s="99" t="s">
        <v>4659</v>
      </c>
      <c r="B19" s="97" t="s">
        <v>4681</v>
      </c>
      <c r="C19" s="97" t="s">
        <v>4680</v>
      </c>
      <c r="D19" s="97" t="s">
        <v>4626</v>
      </c>
      <c r="E19" s="98">
        <v>1078.125</v>
      </c>
      <c r="F19" s="100">
        <v>452.8125</v>
      </c>
    </row>
    <row r="20" spans="1:6" x14ac:dyDescent="0.25">
      <c r="A20" s="99" t="s">
        <v>4660</v>
      </c>
      <c r="B20" s="97" t="s">
        <v>4681</v>
      </c>
      <c r="C20" s="97" t="s">
        <v>4679</v>
      </c>
      <c r="D20" s="97" t="s">
        <v>4627</v>
      </c>
      <c r="E20" s="98">
        <v>826.5625</v>
      </c>
      <c r="F20" s="100">
        <v>347.15625</v>
      </c>
    </row>
    <row r="21" spans="1:6" x14ac:dyDescent="0.25">
      <c r="A21" s="99" t="s">
        <v>4661</v>
      </c>
      <c r="B21" s="97" t="s">
        <v>4681</v>
      </c>
      <c r="C21" s="97" t="s">
        <v>4679</v>
      </c>
      <c r="D21" s="97" t="s">
        <v>4628</v>
      </c>
      <c r="E21" s="98">
        <v>1401.5624999999998</v>
      </c>
      <c r="F21" s="100">
        <v>588.65624999999989</v>
      </c>
    </row>
    <row r="22" spans="1:6" x14ac:dyDescent="0.25">
      <c r="A22" s="99" t="s">
        <v>4662</v>
      </c>
      <c r="B22" s="97" t="s">
        <v>4681</v>
      </c>
      <c r="C22" s="97" t="s">
        <v>4680</v>
      </c>
      <c r="D22" s="97" t="s">
        <v>4629</v>
      </c>
      <c r="E22" s="98">
        <v>2228.125</v>
      </c>
      <c r="F22" s="100">
        <v>935.8125</v>
      </c>
    </row>
    <row r="23" spans="1:6" x14ac:dyDescent="0.25">
      <c r="A23" s="99" t="s">
        <v>4663</v>
      </c>
      <c r="B23" s="97" t="s">
        <v>4681</v>
      </c>
      <c r="C23" s="97" t="s">
        <v>4680</v>
      </c>
      <c r="D23" s="97" t="s">
        <v>4630</v>
      </c>
      <c r="E23" s="98">
        <v>2479.6874999999995</v>
      </c>
      <c r="F23" s="100">
        <v>1041.4687499999998</v>
      </c>
    </row>
    <row r="24" spans="1:6" x14ac:dyDescent="0.25">
      <c r="A24" s="99" t="s">
        <v>4664</v>
      </c>
      <c r="B24" s="97" t="s">
        <v>4681</v>
      </c>
      <c r="C24" s="97" t="s">
        <v>4679</v>
      </c>
      <c r="D24" s="97" t="s">
        <v>4631</v>
      </c>
      <c r="E24" s="98">
        <v>2803.1249999999995</v>
      </c>
      <c r="F24" s="100">
        <v>1177.3124999999998</v>
      </c>
    </row>
    <row r="25" spans="1:6" x14ac:dyDescent="0.25">
      <c r="A25" s="99" t="s">
        <v>4665</v>
      </c>
      <c r="B25" s="97" t="s">
        <v>4681</v>
      </c>
      <c r="C25" s="97" t="s">
        <v>4679</v>
      </c>
      <c r="D25" s="97" t="s">
        <v>4632</v>
      </c>
      <c r="E25" s="98">
        <v>1832.8125</v>
      </c>
      <c r="F25" s="100">
        <v>769.78125</v>
      </c>
    </row>
    <row r="26" spans="1:6" x14ac:dyDescent="0.25">
      <c r="A26" s="99" t="s">
        <v>4666</v>
      </c>
      <c r="B26" s="97" t="s">
        <v>4681</v>
      </c>
      <c r="C26" s="97" t="s">
        <v>4679</v>
      </c>
      <c r="D26" s="97" t="s">
        <v>4633</v>
      </c>
      <c r="E26" s="98">
        <v>1006.25</v>
      </c>
      <c r="F26" s="100">
        <v>422.625</v>
      </c>
    </row>
    <row r="27" spans="1:6" x14ac:dyDescent="0.25">
      <c r="A27" s="99" t="s">
        <v>4667</v>
      </c>
      <c r="B27" s="97" t="s">
        <v>4681</v>
      </c>
      <c r="C27" s="97" t="s">
        <v>4680</v>
      </c>
      <c r="D27" s="97" t="s">
        <v>4634</v>
      </c>
      <c r="E27" s="98">
        <v>4528.125</v>
      </c>
      <c r="F27" s="100">
        <v>1901.8125</v>
      </c>
    </row>
    <row r="28" spans="1:6" x14ac:dyDescent="0.25">
      <c r="A28" s="99" t="s">
        <v>4668</v>
      </c>
      <c r="B28" s="97" t="s">
        <v>4681</v>
      </c>
      <c r="C28" s="97" t="s">
        <v>4679</v>
      </c>
      <c r="D28" s="97" t="s">
        <v>4635</v>
      </c>
      <c r="E28" s="98">
        <v>2515.6249999999995</v>
      </c>
      <c r="F28" s="100">
        <v>1056.5624999999998</v>
      </c>
    </row>
    <row r="29" spans="1:6" x14ac:dyDescent="0.25">
      <c r="A29" s="99" t="s">
        <v>4669</v>
      </c>
      <c r="B29" s="97" t="s">
        <v>4681</v>
      </c>
      <c r="C29" s="97" t="s">
        <v>4679</v>
      </c>
      <c r="D29" s="97" t="s">
        <v>4636</v>
      </c>
      <c r="E29" s="98">
        <v>1509.3749999999998</v>
      </c>
      <c r="F29" s="100">
        <v>633.93749999999989</v>
      </c>
    </row>
    <row r="30" spans="1:6" x14ac:dyDescent="0.25">
      <c r="A30" s="99" t="s">
        <v>4670</v>
      </c>
      <c r="B30" s="97" t="s">
        <v>4681</v>
      </c>
      <c r="C30" s="97" t="s">
        <v>4679</v>
      </c>
      <c r="D30" s="97" t="s">
        <v>4637</v>
      </c>
      <c r="E30" s="98">
        <v>1617.1875</v>
      </c>
      <c r="F30" s="100">
        <v>679.21875</v>
      </c>
    </row>
    <row r="31" spans="1:6" x14ac:dyDescent="0.25">
      <c r="A31" s="99" t="s">
        <v>4671</v>
      </c>
      <c r="B31" s="97" t="s">
        <v>4681</v>
      </c>
      <c r="C31" s="97" t="s">
        <v>4680</v>
      </c>
      <c r="D31" s="97" t="s">
        <v>4638</v>
      </c>
      <c r="E31" s="98">
        <v>3342.1875</v>
      </c>
      <c r="F31" s="100">
        <v>1403.71875</v>
      </c>
    </row>
    <row r="32" spans="1:6" x14ac:dyDescent="0.25">
      <c r="A32" s="99" t="s">
        <v>4672</v>
      </c>
      <c r="B32" s="97" t="s">
        <v>4681</v>
      </c>
      <c r="C32" s="97" t="s">
        <v>4679</v>
      </c>
      <c r="D32" s="97" t="s">
        <v>4639</v>
      </c>
      <c r="E32" s="98">
        <v>2623.4374999999995</v>
      </c>
      <c r="F32" s="100">
        <v>1101.8437499999998</v>
      </c>
    </row>
    <row r="33" spans="1:7" x14ac:dyDescent="0.25">
      <c r="A33" s="99" t="s">
        <v>4673</v>
      </c>
      <c r="B33" s="97" t="s">
        <v>4681</v>
      </c>
      <c r="C33" s="97" t="s">
        <v>4680</v>
      </c>
      <c r="D33" s="97" t="s">
        <v>4640</v>
      </c>
      <c r="E33" s="98">
        <v>2120.3125</v>
      </c>
      <c r="F33" s="100">
        <v>890.53125</v>
      </c>
    </row>
    <row r="34" spans="1:7" x14ac:dyDescent="0.25">
      <c r="A34" s="99" t="s">
        <v>4674</v>
      </c>
      <c r="B34" s="97" t="s">
        <v>4681</v>
      </c>
      <c r="C34" s="97" t="s">
        <v>4679</v>
      </c>
      <c r="D34" s="97" t="s">
        <v>4641</v>
      </c>
      <c r="E34" s="98">
        <v>934.375</v>
      </c>
      <c r="F34" s="100">
        <v>392.4375</v>
      </c>
    </row>
    <row r="35" spans="1:7" x14ac:dyDescent="0.25">
      <c r="A35" s="99" t="s">
        <v>4675</v>
      </c>
      <c r="B35" s="97" t="s">
        <v>4681</v>
      </c>
      <c r="C35" s="97" t="s">
        <v>4680</v>
      </c>
      <c r="D35" s="97" t="s">
        <v>4642</v>
      </c>
      <c r="E35" s="98">
        <v>1689.0625</v>
      </c>
      <c r="F35" s="100">
        <v>709.40625</v>
      </c>
    </row>
    <row r="36" spans="1:7" x14ac:dyDescent="0.25">
      <c r="A36" s="99" t="s">
        <v>4676</v>
      </c>
      <c r="B36" s="97" t="s">
        <v>4681</v>
      </c>
      <c r="C36" s="97" t="s">
        <v>4680</v>
      </c>
      <c r="D36" s="97" t="s">
        <v>4643</v>
      </c>
      <c r="E36" s="98">
        <v>2264.0625</v>
      </c>
      <c r="F36" s="100">
        <v>950.90625</v>
      </c>
    </row>
    <row r="37" spans="1:7" x14ac:dyDescent="0.25">
      <c r="A37" s="99" t="s">
        <v>4677</v>
      </c>
      <c r="B37" s="97" t="s">
        <v>4681</v>
      </c>
      <c r="C37" s="97" t="s">
        <v>4679</v>
      </c>
      <c r="D37" s="97" t="s">
        <v>4644</v>
      </c>
      <c r="E37" s="98">
        <v>1653.125</v>
      </c>
      <c r="F37" s="100">
        <v>694.3125</v>
      </c>
    </row>
    <row r="38" spans="1:7" x14ac:dyDescent="0.25">
      <c r="A38" s="99" t="s">
        <v>4678</v>
      </c>
      <c r="B38" s="97" t="s">
        <v>4681</v>
      </c>
      <c r="C38" s="97" t="s">
        <v>4680</v>
      </c>
      <c r="D38" s="97" t="s">
        <v>4645</v>
      </c>
      <c r="E38" s="98">
        <v>3198.4374999999995</v>
      </c>
      <c r="F38" s="100">
        <v>1343.3437499999998</v>
      </c>
    </row>
    <row r="39" spans="1:7" x14ac:dyDescent="0.25">
      <c r="A39" s="84" t="s">
        <v>3621</v>
      </c>
      <c r="B39" s="78" t="s">
        <v>5677</v>
      </c>
      <c r="C39" s="78" t="s">
        <v>5678</v>
      </c>
      <c r="D39" s="78" t="s">
        <v>4109</v>
      </c>
      <c r="E39" s="83">
        <v>2512.7199999999998</v>
      </c>
      <c r="F39" s="85">
        <v>1055.3423999999998</v>
      </c>
      <c r="G39" s="80"/>
    </row>
    <row r="40" spans="1:7" x14ac:dyDescent="0.25">
      <c r="A40" s="84" t="s">
        <v>3622</v>
      </c>
      <c r="B40" s="78" t="s">
        <v>5677</v>
      </c>
      <c r="C40" s="78" t="s">
        <v>5678</v>
      </c>
      <c r="D40" s="78" t="s">
        <v>4110</v>
      </c>
      <c r="E40" s="83">
        <v>3371.34</v>
      </c>
      <c r="F40" s="85">
        <v>1415.9628</v>
      </c>
    </row>
    <row r="41" spans="1:7" x14ac:dyDescent="0.25">
      <c r="A41" s="84" t="s">
        <v>3623</v>
      </c>
      <c r="B41" s="78" t="s">
        <v>5677</v>
      </c>
      <c r="C41" s="78" t="s">
        <v>5678</v>
      </c>
      <c r="D41" s="78" t="s">
        <v>4111</v>
      </c>
      <c r="E41" s="83">
        <v>3437.48</v>
      </c>
      <c r="F41" s="85">
        <v>1443.7416000000001</v>
      </c>
    </row>
    <row r="42" spans="1:7" x14ac:dyDescent="0.25">
      <c r="A42" s="84" t="s">
        <v>3624</v>
      </c>
      <c r="B42" s="78" t="s">
        <v>5677</v>
      </c>
      <c r="C42" s="78" t="s">
        <v>5679</v>
      </c>
      <c r="D42" s="78" t="s">
        <v>4112</v>
      </c>
      <c r="E42" s="83">
        <v>3152.25</v>
      </c>
      <c r="F42" s="85">
        <v>1323.9449999999999</v>
      </c>
    </row>
    <row r="43" spans="1:7" x14ac:dyDescent="0.25">
      <c r="A43" s="84" t="s">
        <v>3625</v>
      </c>
      <c r="B43" s="78" t="s">
        <v>5677</v>
      </c>
      <c r="C43" s="78" t="s">
        <v>5679</v>
      </c>
      <c r="D43" s="78" t="s">
        <v>4113</v>
      </c>
      <c r="E43" s="83">
        <v>3138.62</v>
      </c>
      <c r="F43" s="85">
        <v>1318.2203999999999</v>
      </c>
    </row>
    <row r="44" spans="1:7" x14ac:dyDescent="0.25">
      <c r="A44" s="84" t="s">
        <v>3626</v>
      </c>
      <c r="B44" s="78" t="s">
        <v>5677</v>
      </c>
      <c r="C44" s="78" t="s">
        <v>5678</v>
      </c>
      <c r="D44" s="78" t="s">
        <v>4114</v>
      </c>
      <c r="E44" s="83">
        <v>5875.8</v>
      </c>
      <c r="F44" s="85">
        <v>2467.8359999999998</v>
      </c>
    </row>
    <row r="45" spans="1:7" x14ac:dyDescent="0.25">
      <c r="A45" s="84" t="s">
        <v>3627</v>
      </c>
      <c r="B45" s="78" t="s">
        <v>5677</v>
      </c>
      <c r="C45" s="78" t="s">
        <v>5679</v>
      </c>
      <c r="D45" s="78" t="s">
        <v>4115</v>
      </c>
      <c r="E45" s="83">
        <v>5214.3999999999996</v>
      </c>
      <c r="F45" s="85">
        <v>2190.0479999999998</v>
      </c>
    </row>
    <row r="46" spans="1:7" x14ac:dyDescent="0.25">
      <c r="A46" s="84" t="s">
        <v>3628</v>
      </c>
      <c r="B46" s="78" t="s">
        <v>5677</v>
      </c>
      <c r="C46" s="78" t="s">
        <v>5680</v>
      </c>
      <c r="D46" s="78" t="s">
        <v>4116</v>
      </c>
      <c r="E46" s="83">
        <v>6049.33</v>
      </c>
      <c r="F46" s="85">
        <v>2540.7185999999997</v>
      </c>
    </row>
    <row r="47" spans="1:7" x14ac:dyDescent="0.25">
      <c r="A47" s="84" t="s">
        <v>3629</v>
      </c>
      <c r="B47" s="78" t="s">
        <v>5677</v>
      </c>
      <c r="C47" s="78" t="s">
        <v>5678</v>
      </c>
      <c r="D47" s="78" t="s">
        <v>4117</v>
      </c>
      <c r="E47" s="83">
        <v>7742.46</v>
      </c>
      <c r="F47" s="85">
        <v>3251.8332</v>
      </c>
    </row>
    <row r="48" spans="1:7" x14ac:dyDescent="0.25">
      <c r="A48" s="84" t="s">
        <v>3630</v>
      </c>
      <c r="B48" s="78" t="s">
        <v>5677</v>
      </c>
      <c r="C48" s="78" t="s">
        <v>5679</v>
      </c>
      <c r="D48" s="78" t="s">
        <v>4118</v>
      </c>
      <c r="E48" s="83">
        <v>6535.42</v>
      </c>
      <c r="F48" s="85">
        <v>2744.8764000000001</v>
      </c>
    </row>
    <row r="49" spans="1:6" x14ac:dyDescent="0.25">
      <c r="A49" s="84" t="s">
        <v>3631</v>
      </c>
      <c r="B49" s="78" t="s">
        <v>5677</v>
      </c>
      <c r="C49" s="78" t="s">
        <v>5681</v>
      </c>
      <c r="D49" s="78" t="s">
        <v>4119</v>
      </c>
      <c r="E49" s="83">
        <v>9164.4599999999991</v>
      </c>
      <c r="F49" s="85">
        <v>3849.0731999999994</v>
      </c>
    </row>
    <row r="50" spans="1:6" x14ac:dyDescent="0.25">
      <c r="A50" s="84" t="s">
        <v>3632</v>
      </c>
      <c r="B50" s="78" t="s">
        <v>5677</v>
      </c>
      <c r="C50" s="78" t="s">
        <v>5678</v>
      </c>
      <c r="D50" s="78" t="s">
        <v>4120</v>
      </c>
      <c r="E50" s="83">
        <v>9780.9699999999993</v>
      </c>
      <c r="F50" s="85">
        <v>4108.0073999999995</v>
      </c>
    </row>
    <row r="51" spans="1:6" x14ac:dyDescent="0.25">
      <c r="A51" s="84" t="s">
        <v>3633</v>
      </c>
      <c r="B51" s="78" t="s">
        <v>5677</v>
      </c>
      <c r="C51" s="78" t="s">
        <v>5679</v>
      </c>
      <c r="D51" s="78" t="s">
        <v>4121</v>
      </c>
      <c r="E51" s="83">
        <v>8638.2800000000007</v>
      </c>
      <c r="F51" s="85">
        <v>3628.0776000000001</v>
      </c>
    </row>
    <row r="52" spans="1:6" x14ac:dyDescent="0.25">
      <c r="A52" s="84" t="s">
        <v>3634</v>
      </c>
      <c r="B52" s="78" t="s">
        <v>5677</v>
      </c>
      <c r="C52" s="78" t="s">
        <v>5679</v>
      </c>
      <c r="D52" s="78" t="s">
        <v>4122</v>
      </c>
      <c r="E52" s="83">
        <v>11332.89</v>
      </c>
      <c r="F52" s="85">
        <v>4759.8137999999999</v>
      </c>
    </row>
    <row r="53" spans="1:6" x14ac:dyDescent="0.25">
      <c r="A53" s="84" t="s">
        <v>3644</v>
      </c>
      <c r="B53" s="78" t="s">
        <v>5682</v>
      </c>
      <c r="C53" s="78" t="s">
        <v>5683</v>
      </c>
      <c r="D53" s="78" t="s">
        <v>4132</v>
      </c>
      <c r="E53" s="83">
        <v>2042.3</v>
      </c>
      <c r="F53" s="85">
        <v>857.76599999999996</v>
      </c>
    </row>
    <row r="54" spans="1:6" x14ac:dyDescent="0.25">
      <c r="A54" s="84" t="s">
        <v>3645</v>
      </c>
      <c r="B54" s="78" t="s">
        <v>5682</v>
      </c>
      <c r="C54" s="78" t="s">
        <v>5683</v>
      </c>
      <c r="D54" s="78" t="s">
        <v>4133</v>
      </c>
      <c r="E54" s="83">
        <v>2479.19</v>
      </c>
      <c r="F54" s="85">
        <v>1041.2598</v>
      </c>
    </row>
    <row r="55" spans="1:6" x14ac:dyDescent="0.25">
      <c r="A55" s="84" t="s">
        <v>3648</v>
      </c>
      <c r="B55" s="78" t="s">
        <v>5682</v>
      </c>
      <c r="C55" s="78" t="s">
        <v>5684</v>
      </c>
      <c r="D55" s="78" t="s">
        <v>4136</v>
      </c>
      <c r="E55" s="83">
        <v>2494.17</v>
      </c>
      <c r="F55" s="85">
        <v>1047.5514000000001</v>
      </c>
    </row>
    <row r="56" spans="1:6" x14ac:dyDescent="0.25">
      <c r="A56" s="84" t="s">
        <v>3649</v>
      </c>
      <c r="B56" s="78" t="s">
        <v>5682</v>
      </c>
      <c r="C56" s="78" t="s">
        <v>5683</v>
      </c>
      <c r="D56" s="78" t="s">
        <v>4137</v>
      </c>
      <c r="E56" s="83">
        <v>2494.17</v>
      </c>
      <c r="F56" s="85">
        <v>1047.5514000000001</v>
      </c>
    </row>
    <row r="57" spans="1:6" x14ac:dyDescent="0.25">
      <c r="A57" s="84" t="s">
        <v>3650</v>
      </c>
      <c r="B57" s="78" t="s">
        <v>5682</v>
      </c>
      <c r="C57" s="78" t="s">
        <v>5685</v>
      </c>
      <c r="D57" s="78" t="s">
        <v>4138</v>
      </c>
      <c r="E57" s="83">
        <v>2494.17</v>
      </c>
      <c r="F57" s="85">
        <v>1047.5514000000001</v>
      </c>
    </row>
    <row r="58" spans="1:6" x14ac:dyDescent="0.25">
      <c r="A58" s="84" t="s">
        <v>3651</v>
      </c>
      <c r="B58" s="78" t="s">
        <v>5682</v>
      </c>
      <c r="C58" s="78" t="s">
        <v>5686</v>
      </c>
      <c r="D58" s="78" t="s">
        <v>4139</v>
      </c>
      <c r="E58" s="83">
        <v>314.58</v>
      </c>
      <c r="F58" s="85">
        <v>132.12359999999998</v>
      </c>
    </row>
    <row r="59" spans="1:6" x14ac:dyDescent="0.25">
      <c r="A59" s="84" t="s">
        <v>3652</v>
      </c>
      <c r="B59" s="78" t="s">
        <v>5682</v>
      </c>
      <c r="C59" s="78" t="s">
        <v>5686</v>
      </c>
      <c r="D59" s="78" t="s">
        <v>4140</v>
      </c>
      <c r="E59" s="83">
        <v>359.52</v>
      </c>
      <c r="F59" s="85">
        <v>150.99839999999998</v>
      </c>
    </row>
    <row r="60" spans="1:6" x14ac:dyDescent="0.25">
      <c r="A60" s="84" t="s">
        <v>3654</v>
      </c>
      <c r="B60" s="78" t="s">
        <v>5682</v>
      </c>
      <c r="C60" s="78" t="s">
        <v>5685</v>
      </c>
      <c r="D60" s="78" t="s">
        <v>4142</v>
      </c>
      <c r="E60" s="83">
        <v>472.88</v>
      </c>
      <c r="F60" s="85">
        <v>198.6096</v>
      </c>
    </row>
    <row r="61" spans="1:6" x14ac:dyDescent="0.25">
      <c r="A61" s="84" t="s">
        <v>3656</v>
      </c>
      <c r="B61" s="78" t="s">
        <v>5682</v>
      </c>
      <c r="C61" s="78" t="s">
        <v>5683</v>
      </c>
      <c r="D61" s="78" t="s">
        <v>4144</v>
      </c>
      <c r="E61" s="83">
        <v>509.32</v>
      </c>
      <c r="F61" s="85">
        <v>213.9144</v>
      </c>
    </row>
    <row r="62" spans="1:6" x14ac:dyDescent="0.25">
      <c r="A62" s="84" t="s">
        <v>3657</v>
      </c>
      <c r="B62" s="78" t="s">
        <v>5682</v>
      </c>
      <c r="C62" s="78" t="s">
        <v>5685</v>
      </c>
      <c r="D62" s="78" t="s">
        <v>4145</v>
      </c>
      <c r="E62" s="83">
        <v>509.32</v>
      </c>
      <c r="F62" s="85">
        <v>213.9144</v>
      </c>
    </row>
    <row r="63" spans="1:6" x14ac:dyDescent="0.25">
      <c r="A63" s="84" t="s">
        <v>3662</v>
      </c>
      <c r="B63" s="78" t="s">
        <v>5682</v>
      </c>
      <c r="C63" s="78" t="s">
        <v>5683</v>
      </c>
      <c r="D63" s="78" t="s">
        <v>4150</v>
      </c>
      <c r="E63" s="83">
        <v>801.43</v>
      </c>
      <c r="F63" s="85">
        <v>336.60059999999999</v>
      </c>
    </row>
    <row r="64" spans="1:6" x14ac:dyDescent="0.25">
      <c r="A64" s="84" t="s">
        <v>3663</v>
      </c>
      <c r="B64" s="78" t="s">
        <v>5682</v>
      </c>
      <c r="C64" s="78" t="s">
        <v>5685</v>
      </c>
      <c r="D64" s="78" t="s">
        <v>4151</v>
      </c>
      <c r="E64" s="83">
        <v>801.43</v>
      </c>
      <c r="F64" s="85">
        <v>336.60059999999999</v>
      </c>
    </row>
    <row r="65" spans="1:6" x14ac:dyDescent="0.25">
      <c r="A65" s="84" t="s">
        <v>3664</v>
      </c>
      <c r="B65" s="78" t="s">
        <v>5682</v>
      </c>
      <c r="C65" s="78" t="s">
        <v>5683</v>
      </c>
      <c r="D65" s="78" t="s">
        <v>4152</v>
      </c>
      <c r="E65" s="83">
        <v>1022.39</v>
      </c>
      <c r="F65" s="85">
        <v>429.40379999999999</v>
      </c>
    </row>
    <row r="66" spans="1:6" x14ac:dyDescent="0.25">
      <c r="A66" s="84" t="s">
        <v>3665</v>
      </c>
      <c r="B66" s="78" t="s">
        <v>5682</v>
      </c>
      <c r="C66" s="78" t="s">
        <v>5685</v>
      </c>
      <c r="D66" s="78" t="s">
        <v>4153</v>
      </c>
      <c r="E66" s="83">
        <v>625</v>
      </c>
      <c r="F66" s="85">
        <v>262.5</v>
      </c>
    </row>
    <row r="67" spans="1:6" x14ac:dyDescent="0.25">
      <c r="A67" s="84" t="s">
        <v>3667</v>
      </c>
      <c r="B67" s="78" t="s">
        <v>5682</v>
      </c>
      <c r="C67" s="78" t="s">
        <v>5683</v>
      </c>
      <c r="D67" s="78" t="s">
        <v>4155</v>
      </c>
      <c r="E67" s="83">
        <v>1213.3800000000001</v>
      </c>
      <c r="F67" s="85">
        <v>509.61960000000005</v>
      </c>
    </row>
    <row r="68" spans="1:6" x14ac:dyDescent="0.25">
      <c r="A68" s="84" t="s">
        <v>3668</v>
      </c>
      <c r="B68" s="78" t="s">
        <v>5682</v>
      </c>
      <c r="C68" s="78" t="s">
        <v>5685</v>
      </c>
      <c r="D68" s="78" t="s">
        <v>4156</v>
      </c>
      <c r="E68" s="83">
        <v>1213.3800000000001</v>
      </c>
      <c r="F68" s="85">
        <v>509.61960000000005</v>
      </c>
    </row>
    <row r="69" spans="1:6" x14ac:dyDescent="0.25">
      <c r="A69" s="84" t="s">
        <v>3669</v>
      </c>
      <c r="B69" s="78" t="s">
        <v>5682</v>
      </c>
      <c r="C69" s="78" t="s">
        <v>5683</v>
      </c>
      <c r="D69" s="78" t="s">
        <v>4157</v>
      </c>
      <c r="E69" s="83">
        <v>1026.1300000000001</v>
      </c>
      <c r="F69" s="85">
        <v>430.97460000000001</v>
      </c>
    </row>
    <row r="70" spans="1:6" x14ac:dyDescent="0.25">
      <c r="A70" s="84" t="s">
        <v>3678</v>
      </c>
      <c r="B70" s="78" t="s">
        <v>5682</v>
      </c>
      <c r="C70" s="78" t="s">
        <v>5687</v>
      </c>
      <c r="D70" s="78" t="s">
        <v>4166</v>
      </c>
      <c r="E70" s="83">
        <v>1248.58</v>
      </c>
      <c r="F70" s="85">
        <v>524.40359999999998</v>
      </c>
    </row>
    <row r="71" spans="1:6" x14ac:dyDescent="0.25">
      <c r="A71" s="84" t="s">
        <v>3680</v>
      </c>
      <c r="B71" s="78" t="s">
        <v>5682</v>
      </c>
      <c r="C71" s="78" t="s">
        <v>5688</v>
      </c>
      <c r="D71" s="78" t="s">
        <v>4168</v>
      </c>
      <c r="E71" s="83">
        <v>1813.72</v>
      </c>
      <c r="F71" s="85">
        <v>761.76239999999996</v>
      </c>
    </row>
    <row r="72" spans="1:6" x14ac:dyDescent="0.25">
      <c r="A72" s="84" t="s">
        <v>3681</v>
      </c>
      <c r="B72" s="78" t="s">
        <v>5682</v>
      </c>
      <c r="C72" s="78" t="s">
        <v>5683</v>
      </c>
      <c r="D72" s="78" t="s">
        <v>4169</v>
      </c>
      <c r="E72" s="83">
        <v>1707.72</v>
      </c>
      <c r="F72" s="85">
        <v>717.24239999999998</v>
      </c>
    </row>
    <row r="73" spans="1:6" x14ac:dyDescent="0.25">
      <c r="A73" s="84" t="s">
        <v>3682</v>
      </c>
      <c r="B73" s="78" t="s">
        <v>5682</v>
      </c>
      <c r="C73" s="78" t="s">
        <v>5685</v>
      </c>
      <c r="D73" s="78" t="s">
        <v>4170</v>
      </c>
      <c r="E73" s="83">
        <v>1707.72</v>
      </c>
      <c r="F73" s="85">
        <v>717.24239999999998</v>
      </c>
    </row>
    <row r="74" spans="1:6" x14ac:dyDescent="0.25">
      <c r="A74" s="84" t="s">
        <v>3685</v>
      </c>
      <c r="B74" s="78" t="s">
        <v>5682</v>
      </c>
      <c r="C74" s="78" t="s">
        <v>5683</v>
      </c>
      <c r="D74" s="78" t="s">
        <v>4173</v>
      </c>
      <c r="E74" s="83">
        <v>2166.86</v>
      </c>
      <c r="F74" s="85">
        <v>910.08119999999997</v>
      </c>
    </row>
    <row r="75" spans="1:6" x14ac:dyDescent="0.25">
      <c r="A75" s="84" t="s">
        <v>3691</v>
      </c>
      <c r="B75" s="78" t="s">
        <v>5682</v>
      </c>
      <c r="C75" s="78" t="s">
        <v>5686</v>
      </c>
      <c r="D75" s="78" t="s">
        <v>4179</v>
      </c>
      <c r="E75" s="83">
        <v>337.05</v>
      </c>
      <c r="F75" s="85">
        <v>141.56100000000001</v>
      </c>
    </row>
    <row r="76" spans="1:6" x14ac:dyDescent="0.25">
      <c r="A76" s="84" t="s">
        <v>3694</v>
      </c>
      <c r="B76" s="78" t="s">
        <v>5682</v>
      </c>
      <c r="C76" s="78" t="s">
        <v>5683</v>
      </c>
      <c r="D76" s="78" t="s">
        <v>4182</v>
      </c>
      <c r="E76" s="83">
        <v>479.36</v>
      </c>
      <c r="F76" s="85">
        <v>201.3312</v>
      </c>
    </row>
    <row r="77" spans="1:6" x14ac:dyDescent="0.25">
      <c r="A77" s="84" t="s">
        <v>3695</v>
      </c>
      <c r="B77" s="78" t="s">
        <v>5682</v>
      </c>
      <c r="C77" s="78" t="s">
        <v>5685</v>
      </c>
      <c r="D77" s="78" t="s">
        <v>4183</v>
      </c>
      <c r="E77" s="83">
        <v>479.36</v>
      </c>
      <c r="F77" s="85">
        <v>201.3312</v>
      </c>
    </row>
    <row r="78" spans="1:6" x14ac:dyDescent="0.25">
      <c r="A78" s="84" t="s">
        <v>3698</v>
      </c>
      <c r="B78" s="78" t="s">
        <v>5682</v>
      </c>
      <c r="C78" s="78" t="s">
        <v>5683</v>
      </c>
      <c r="D78" s="78" t="s">
        <v>4186</v>
      </c>
      <c r="E78" s="83">
        <v>580.48</v>
      </c>
      <c r="F78" s="85">
        <v>243.80160000000001</v>
      </c>
    </row>
    <row r="79" spans="1:6" x14ac:dyDescent="0.25">
      <c r="A79" s="84" t="s">
        <v>3699</v>
      </c>
      <c r="B79" s="78" t="s">
        <v>5682</v>
      </c>
      <c r="C79" s="78" t="s">
        <v>5685</v>
      </c>
      <c r="D79" s="78" t="s">
        <v>4187</v>
      </c>
      <c r="E79" s="83">
        <v>580.48</v>
      </c>
      <c r="F79" s="85">
        <v>243.80160000000001</v>
      </c>
    </row>
    <row r="80" spans="1:6" x14ac:dyDescent="0.25">
      <c r="A80" s="84" t="s">
        <v>3704</v>
      </c>
      <c r="B80" s="78" t="s">
        <v>5682</v>
      </c>
      <c r="C80" s="78" t="s">
        <v>5683</v>
      </c>
      <c r="D80" s="78" t="s">
        <v>4192</v>
      </c>
      <c r="E80" s="83">
        <v>749</v>
      </c>
      <c r="F80" s="85">
        <v>314.58</v>
      </c>
    </row>
    <row r="81" spans="1:6" x14ac:dyDescent="0.25">
      <c r="A81" s="84" t="s">
        <v>3705</v>
      </c>
      <c r="B81" s="78" t="s">
        <v>5682</v>
      </c>
      <c r="C81" s="78" t="s">
        <v>5685</v>
      </c>
      <c r="D81" s="78" t="s">
        <v>4193</v>
      </c>
      <c r="E81" s="83">
        <v>749</v>
      </c>
      <c r="F81" s="85">
        <v>314.58</v>
      </c>
    </row>
    <row r="82" spans="1:6" x14ac:dyDescent="0.25">
      <c r="A82" s="84" t="s">
        <v>3706</v>
      </c>
      <c r="B82" s="78" t="s">
        <v>5682</v>
      </c>
      <c r="C82" s="78" t="s">
        <v>5683</v>
      </c>
      <c r="D82" s="78" t="s">
        <v>4194</v>
      </c>
      <c r="E82" s="83">
        <v>834.39</v>
      </c>
      <c r="F82" s="85">
        <v>350.44379999999995</v>
      </c>
    </row>
    <row r="83" spans="1:6" x14ac:dyDescent="0.25">
      <c r="A83" s="84" t="s">
        <v>3707</v>
      </c>
      <c r="B83" s="78" t="s">
        <v>5682</v>
      </c>
      <c r="C83" s="78" t="s">
        <v>5685</v>
      </c>
      <c r="D83" s="78" t="s">
        <v>4195</v>
      </c>
      <c r="E83" s="83">
        <v>834.39</v>
      </c>
      <c r="F83" s="85">
        <v>350.44379999999995</v>
      </c>
    </row>
    <row r="84" spans="1:6" x14ac:dyDescent="0.25">
      <c r="A84" s="84" t="s">
        <v>3710</v>
      </c>
      <c r="B84" s="78" t="s">
        <v>5682</v>
      </c>
      <c r="C84" s="78" t="s">
        <v>5683</v>
      </c>
      <c r="D84" s="78" t="s">
        <v>4198</v>
      </c>
      <c r="E84" s="83">
        <v>1094.96</v>
      </c>
      <c r="F84" s="85">
        <v>459.88319999999999</v>
      </c>
    </row>
    <row r="85" spans="1:6" x14ac:dyDescent="0.25">
      <c r="A85" s="84" t="s">
        <v>3711</v>
      </c>
      <c r="B85" s="78" t="s">
        <v>5682</v>
      </c>
      <c r="C85" s="78" t="s">
        <v>5685</v>
      </c>
      <c r="D85" s="78" t="s">
        <v>4199</v>
      </c>
      <c r="E85" s="83">
        <v>1094.96</v>
      </c>
      <c r="F85" s="85">
        <v>459.88319999999999</v>
      </c>
    </row>
    <row r="86" spans="1:6" x14ac:dyDescent="0.25">
      <c r="A86" s="84" t="s">
        <v>3714</v>
      </c>
      <c r="B86" s="78" t="s">
        <v>5682</v>
      </c>
      <c r="C86" s="78" t="s">
        <v>5684</v>
      </c>
      <c r="D86" s="78" t="s">
        <v>4202</v>
      </c>
      <c r="E86" s="83">
        <v>1333.22</v>
      </c>
      <c r="F86" s="85">
        <v>559.95240000000001</v>
      </c>
    </row>
    <row r="87" spans="1:6" x14ac:dyDescent="0.25">
      <c r="A87" s="84" t="s">
        <v>3715</v>
      </c>
      <c r="B87" s="78" t="s">
        <v>5682</v>
      </c>
      <c r="C87" s="78" t="s">
        <v>5683</v>
      </c>
      <c r="D87" s="78" t="s">
        <v>4203</v>
      </c>
      <c r="E87" s="83">
        <v>1333.22</v>
      </c>
      <c r="F87" s="85">
        <v>559.95240000000001</v>
      </c>
    </row>
    <row r="88" spans="1:6" x14ac:dyDescent="0.25">
      <c r="A88" s="84" t="s">
        <v>3716</v>
      </c>
      <c r="B88" s="78" t="s">
        <v>5682</v>
      </c>
      <c r="C88" s="78" t="s">
        <v>5685</v>
      </c>
      <c r="D88" s="78" t="s">
        <v>4204</v>
      </c>
      <c r="E88" s="83">
        <v>1333.22</v>
      </c>
      <c r="F88" s="85">
        <v>559.95240000000001</v>
      </c>
    </row>
    <row r="89" spans="1:6" x14ac:dyDescent="0.25">
      <c r="A89" s="84" t="s">
        <v>3717</v>
      </c>
      <c r="B89" s="78" t="s">
        <v>5682</v>
      </c>
      <c r="C89" s="78" t="s">
        <v>5689</v>
      </c>
      <c r="D89" s="78" t="s">
        <v>4205</v>
      </c>
      <c r="E89" s="83">
        <v>1115.33</v>
      </c>
      <c r="F89" s="85">
        <v>468.43859999999995</v>
      </c>
    </row>
    <row r="90" spans="1:6" x14ac:dyDescent="0.25">
      <c r="A90" s="84" t="s">
        <v>3718</v>
      </c>
      <c r="B90" s="78" t="s">
        <v>5682</v>
      </c>
      <c r="C90" s="78" t="s">
        <v>5685</v>
      </c>
      <c r="D90" s="78" t="s">
        <v>4206</v>
      </c>
      <c r="E90" s="83">
        <v>677.1</v>
      </c>
      <c r="F90" s="85">
        <v>284.38200000000001</v>
      </c>
    </row>
    <row r="91" spans="1:6" x14ac:dyDescent="0.25">
      <c r="A91" s="84" t="s">
        <v>3642</v>
      </c>
      <c r="B91" s="78" t="s">
        <v>5690</v>
      </c>
      <c r="C91" s="78" t="s">
        <v>5691</v>
      </c>
      <c r="D91" s="78" t="s">
        <v>4130</v>
      </c>
      <c r="E91" s="83">
        <v>1333.53</v>
      </c>
      <c r="F91" s="85">
        <v>560.08259999999996</v>
      </c>
    </row>
    <row r="92" spans="1:6" x14ac:dyDescent="0.25">
      <c r="A92" s="84" t="s">
        <v>3643</v>
      </c>
      <c r="B92" s="78" t="s">
        <v>5690</v>
      </c>
      <c r="C92" s="78" t="s">
        <v>5691</v>
      </c>
      <c r="D92" s="78" t="s">
        <v>4131</v>
      </c>
      <c r="E92" s="83">
        <v>1333.52</v>
      </c>
      <c r="F92" s="85">
        <v>560.07839999999999</v>
      </c>
    </row>
    <row r="93" spans="1:6" x14ac:dyDescent="0.25">
      <c r="A93" s="84" t="s">
        <v>3646</v>
      </c>
      <c r="B93" s="78" t="s">
        <v>5690</v>
      </c>
      <c r="C93" s="78" t="s">
        <v>5691</v>
      </c>
      <c r="D93" s="78" t="s">
        <v>4134</v>
      </c>
      <c r="E93" s="83">
        <v>1639.66</v>
      </c>
      <c r="F93" s="85">
        <v>688.65719999999999</v>
      </c>
    </row>
    <row r="94" spans="1:6" x14ac:dyDescent="0.25">
      <c r="A94" s="84" t="s">
        <v>3647</v>
      </c>
      <c r="B94" s="78" t="s">
        <v>5690</v>
      </c>
      <c r="C94" s="78" t="s">
        <v>5691</v>
      </c>
      <c r="D94" s="78" t="s">
        <v>4135</v>
      </c>
      <c r="E94" s="83">
        <v>1638.34</v>
      </c>
      <c r="F94" s="85">
        <v>688.10279999999989</v>
      </c>
    </row>
    <row r="95" spans="1:6" x14ac:dyDescent="0.25">
      <c r="A95" s="84" t="s">
        <v>3653</v>
      </c>
      <c r="B95" s="78" t="s">
        <v>5690</v>
      </c>
      <c r="C95" s="78" t="s">
        <v>5692</v>
      </c>
      <c r="D95" s="78" t="s">
        <v>4141</v>
      </c>
      <c r="E95" s="83">
        <v>152.22</v>
      </c>
      <c r="F95" s="85">
        <v>63.932399999999994</v>
      </c>
    </row>
    <row r="96" spans="1:6" x14ac:dyDescent="0.25">
      <c r="A96" s="84" t="s">
        <v>3655</v>
      </c>
      <c r="B96" s="78" t="s">
        <v>5690</v>
      </c>
      <c r="C96" s="78" t="s">
        <v>5693</v>
      </c>
      <c r="D96" s="78" t="s">
        <v>4143</v>
      </c>
      <c r="E96" s="83">
        <v>167.74</v>
      </c>
      <c r="F96" s="85">
        <v>70.450800000000001</v>
      </c>
    </row>
    <row r="97" spans="1:6" x14ac:dyDescent="0.25">
      <c r="A97" s="84" t="s">
        <v>3658</v>
      </c>
      <c r="B97" s="78" t="s">
        <v>5690</v>
      </c>
      <c r="C97" s="78" t="s">
        <v>5691</v>
      </c>
      <c r="D97" s="78" t="s">
        <v>4146</v>
      </c>
      <c r="E97" s="83">
        <v>251.61</v>
      </c>
      <c r="F97" s="85">
        <v>105.67620000000001</v>
      </c>
    </row>
    <row r="98" spans="1:6" x14ac:dyDescent="0.25">
      <c r="A98" s="84" t="s">
        <v>3659</v>
      </c>
      <c r="B98" s="78" t="s">
        <v>5690</v>
      </c>
      <c r="C98" s="78" t="s">
        <v>5693</v>
      </c>
      <c r="D98" s="78" t="s">
        <v>4147</v>
      </c>
      <c r="E98" s="83">
        <v>188.92</v>
      </c>
      <c r="F98" s="85">
        <v>79.346399999999988</v>
      </c>
    </row>
    <row r="99" spans="1:6" x14ac:dyDescent="0.25">
      <c r="A99" s="84" t="s">
        <v>3660</v>
      </c>
      <c r="B99" s="78" t="s">
        <v>5690</v>
      </c>
      <c r="C99" s="78" t="s">
        <v>5691</v>
      </c>
      <c r="D99" s="78" t="s">
        <v>4148</v>
      </c>
      <c r="E99" s="83">
        <v>335.48</v>
      </c>
      <c r="F99" s="85">
        <v>140.9016</v>
      </c>
    </row>
    <row r="100" spans="1:6" x14ac:dyDescent="0.25">
      <c r="A100" s="84" t="s">
        <v>3661</v>
      </c>
      <c r="B100" s="78" t="s">
        <v>5690</v>
      </c>
      <c r="C100" s="78" t="s">
        <v>5693</v>
      </c>
      <c r="D100" s="78" t="s">
        <v>4149</v>
      </c>
      <c r="E100" s="83">
        <v>267.33999999999997</v>
      </c>
      <c r="F100" s="85">
        <v>112.28279999999998</v>
      </c>
    </row>
    <row r="101" spans="1:6" x14ac:dyDescent="0.25">
      <c r="A101" s="84" t="s">
        <v>3666</v>
      </c>
      <c r="B101" s="78" t="s">
        <v>5690</v>
      </c>
      <c r="C101" s="78" t="s">
        <v>5691</v>
      </c>
      <c r="D101" s="78" t="s">
        <v>4154</v>
      </c>
      <c r="E101" s="83">
        <v>431.93</v>
      </c>
      <c r="F101" s="85">
        <v>181.41059999999999</v>
      </c>
    </row>
    <row r="102" spans="1:6" x14ac:dyDescent="0.25">
      <c r="A102" s="84" t="s">
        <v>3670</v>
      </c>
      <c r="B102" s="78" t="s">
        <v>5690</v>
      </c>
      <c r="C102" s="78" t="s">
        <v>5691</v>
      </c>
      <c r="D102" s="78" t="s">
        <v>4158</v>
      </c>
      <c r="E102" s="83">
        <v>704</v>
      </c>
      <c r="F102" s="85">
        <v>295.68</v>
      </c>
    </row>
    <row r="103" spans="1:6" x14ac:dyDescent="0.25">
      <c r="A103" s="84" t="s">
        <v>3671</v>
      </c>
      <c r="B103" s="78" t="s">
        <v>5690</v>
      </c>
      <c r="C103" s="78" t="s">
        <v>5691</v>
      </c>
      <c r="D103" s="78" t="s">
        <v>4159</v>
      </c>
      <c r="E103" s="83">
        <v>601.77</v>
      </c>
      <c r="F103" s="85">
        <v>252.74339999999998</v>
      </c>
    </row>
    <row r="104" spans="1:6" x14ac:dyDescent="0.25">
      <c r="A104" s="84" t="s">
        <v>3672</v>
      </c>
      <c r="B104" s="78" t="s">
        <v>5690</v>
      </c>
      <c r="C104" s="78" t="s">
        <v>5691</v>
      </c>
      <c r="D104" s="78" t="s">
        <v>4160</v>
      </c>
      <c r="E104" s="83">
        <v>639.51</v>
      </c>
      <c r="F104" s="85">
        <v>268.5942</v>
      </c>
    </row>
    <row r="105" spans="1:6" x14ac:dyDescent="0.25">
      <c r="A105" s="84" t="s">
        <v>3673</v>
      </c>
      <c r="B105" s="78" t="s">
        <v>5690</v>
      </c>
      <c r="C105" s="78" t="s">
        <v>5693</v>
      </c>
      <c r="D105" s="78" t="s">
        <v>4161</v>
      </c>
      <c r="E105" s="83">
        <v>473.87</v>
      </c>
      <c r="F105" s="85">
        <v>199.02539999999999</v>
      </c>
    </row>
    <row r="106" spans="1:6" x14ac:dyDescent="0.25">
      <c r="A106" s="84" t="s">
        <v>3674</v>
      </c>
      <c r="B106" s="78" t="s">
        <v>5690</v>
      </c>
      <c r="C106" s="78" t="s">
        <v>5694</v>
      </c>
      <c r="D106" s="78" t="s">
        <v>4162</v>
      </c>
      <c r="E106" s="83">
        <v>573.88</v>
      </c>
      <c r="F106" s="85">
        <v>241.02959999999999</v>
      </c>
    </row>
    <row r="107" spans="1:6" x14ac:dyDescent="0.25">
      <c r="A107" s="84" t="s">
        <v>3675</v>
      </c>
      <c r="B107" s="78" t="s">
        <v>5690</v>
      </c>
      <c r="C107" s="78" t="s">
        <v>5693</v>
      </c>
      <c r="D107" s="78" t="s">
        <v>4163</v>
      </c>
      <c r="E107" s="83">
        <v>524.19000000000005</v>
      </c>
      <c r="F107" s="85">
        <v>220.15980000000002</v>
      </c>
    </row>
    <row r="108" spans="1:6" x14ac:dyDescent="0.25">
      <c r="A108" s="84" t="s">
        <v>3676</v>
      </c>
      <c r="B108" s="78" t="s">
        <v>5690</v>
      </c>
      <c r="C108" s="78" t="s">
        <v>5691</v>
      </c>
      <c r="D108" s="78" t="s">
        <v>4164</v>
      </c>
      <c r="E108" s="83">
        <v>555.64</v>
      </c>
      <c r="F108" s="85">
        <v>233.36879999999999</v>
      </c>
    </row>
    <row r="109" spans="1:6" x14ac:dyDescent="0.25">
      <c r="A109" s="84" t="s">
        <v>3677</v>
      </c>
      <c r="B109" s="78" t="s">
        <v>5690</v>
      </c>
      <c r="C109" s="78" t="s">
        <v>5693</v>
      </c>
      <c r="D109" s="78" t="s">
        <v>4165</v>
      </c>
      <c r="E109" s="83">
        <v>498.67</v>
      </c>
      <c r="F109" s="85">
        <v>209.44139999999999</v>
      </c>
    </row>
    <row r="110" spans="1:6" x14ac:dyDescent="0.25">
      <c r="A110" s="84" t="s">
        <v>3679</v>
      </c>
      <c r="B110" s="78" t="s">
        <v>5690</v>
      </c>
      <c r="C110" s="78" t="s">
        <v>5691</v>
      </c>
      <c r="D110" s="78" t="s">
        <v>4167</v>
      </c>
      <c r="E110" s="83">
        <v>985.47</v>
      </c>
      <c r="F110" s="85">
        <v>413.8974</v>
      </c>
    </row>
    <row r="111" spans="1:6" x14ac:dyDescent="0.25">
      <c r="A111" s="84" t="s">
        <v>3683</v>
      </c>
      <c r="B111" s="78" t="s">
        <v>5690</v>
      </c>
      <c r="C111" s="78" t="s">
        <v>5693</v>
      </c>
      <c r="D111" s="78" t="s">
        <v>4171</v>
      </c>
      <c r="E111" s="83">
        <v>1404.82</v>
      </c>
      <c r="F111" s="85">
        <v>590.0243999999999</v>
      </c>
    </row>
    <row r="112" spans="1:6" x14ac:dyDescent="0.25">
      <c r="A112" s="84" t="s">
        <v>3684</v>
      </c>
      <c r="B112" s="78" t="s">
        <v>5690</v>
      </c>
      <c r="C112" s="78" t="s">
        <v>5691</v>
      </c>
      <c r="D112" s="78" t="s">
        <v>4172</v>
      </c>
      <c r="E112" s="83">
        <v>1719.34</v>
      </c>
      <c r="F112" s="85">
        <v>722.12279999999998</v>
      </c>
    </row>
    <row r="113" spans="1:6" x14ac:dyDescent="0.25">
      <c r="A113" s="84" t="s">
        <v>3686</v>
      </c>
      <c r="B113" s="78" t="s">
        <v>5690</v>
      </c>
      <c r="C113" s="78" t="s">
        <v>5695</v>
      </c>
      <c r="D113" s="78" t="s">
        <v>4174</v>
      </c>
      <c r="E113" s="83">
        <v>79.680000000000007</v>
      </c>
      <c r="F113" s="85">
        <v>33.465600000000002</v>
      </c>
    </row>
    <row r="114" spans="1:6" x14ac:dyDescent="0.25">
      <c r="A114" s="84" t="s">
        <v>3687</v>
      </c>
      <c r="B114" s="78" t="s">
        <v>5690</v>
      </c>
      <c r="C114" s="78" t="s">
        <v>5695</v>
      </c>
      <c r="D114" s="78" t="s">
        <v>4175</v>
      </c>
      <c r="E114" s="83">
        <v>106.93</v>
      </c>
      <c r="F114" s="85">
        <v>44.910600000000002</v>
      </c>
    </row>
    <row r="115" spans="1:6" x14ac:dyDescent="0.25">
      <c r="A115" s="84" t="s">
        <v>3688</v>
      </c>
      <c r="B115" s="78" t="s">
        <v>5690</v>
      </c>
      <c r="C115" s="78" t="s">
        <v>5695</v>
      </c>
      <c r="D115" s="78" t="s">
        <v>4176</v>
      </c>
      <c r="E115" s="83">
        <v>96.45</v>
      </c>
      <c r="F115" s="85">
        <v>40.509</v>
      </c>
    </row>
    <row r="116" spans="1:6" x14ac:dyDescent="0.25">
      <c r="A116" s="84" t="s">
        <v>3689</v>
      </c>
      <c r="B116" s="78" t="s">
        <v>5690</v>
      </c>
      <c r="C116" s="78" t="s">
        <v>5691</v>
      </c>
      <c r="D116" s="78" t="s">
        <v>4177</v>
      </c>
      <c r="E116" s="83">
        <v>188.71</v>
      </c>
      <c r="F116" s="85">
        <v>79.258200000000002</v>
      </c>
    </row>
    <row r="117" spans="1:6" x14ac:dyDescent="0.25">
      <c r="A117" s="84" t="s">
        <v>3690</v>
      </c>
      <c r="B117" s="78" t="s">
        <v>5690</v>
      </c>
      <c r="C117" s="78" t="s">
        <v>5695</v>
      </c>
      <c r="D117" s="78" t="s">
        <v>4178</v>
      </c>
      <c r="E117" s="83">
        <v>158.72</v>
      </c>
      <c r="F117" s="85">
        <v>66.662399999999991</v>
      </c>
    </row>
    <row r="118" spans="1:6" x14ac:dyDescent="0.25">
      <c r="A118" s="84" t="s">
        <v>3692</v>
      </c>
      <c r="B118" s="78" t="s">
        <v>5690</v>
      </c>
      <c r="C118" s="78" t="s">
        <v>5691</v>
      </c>
      <c r="D118" s="78" t="s">
        <v>4180</v>
      </c>
      <c r="E118" s="83">
        <v>251.61</v>
      </c>
      <c r="F118" s="85">
        <v>105.67620000000001</v>
      </c>
    </row>
    <row r="119" spans="1:6" x14ac:dyDescent="0.25">
      <c r="A119" s="84" t="s">
        <v>3693</v>
      </c>
      <c r="B119" s="78" t="s">
        <v>5690</v>
      </c>
      <c r="C119" s="78" t="s">
        <v>5695</v>
      </c>
      <c r="D119" s="78" t="s">
        <v>4181</v>
      </c>
      <c r="E119" s="83">
        <v>182.42</v>
      </c>
      <c r="F119" s="85">
        <v>76.616399999999999</v>
      </c>
    </row>
    <row r="120" spans="1:6" x14ac:dyDescent="0.25">
      <c r="A120" s="84" t="s">
        <v>3696</v>
      </c>
      <c r="B120" s="78" t="s">
        <v>5690</v>
      </c>
      <c r="C120" s="78" t="s">
        <v>5691</v>
      </c>
      <c r="D120" s="78" t="s">
        <v>4184</v>
      </c>
      <c r="E120" s="83">
        <v>289.35000000000002</v>
      </c>
      <c r="F120" s="85">
        <v>121.527</v>
      </c>
    </row>
    <row r="121" spans="1:6" x14ac:dyDescent="0.25">
      <c r="A121" s="84" t="s">
        <v>3697</v>
      </c>
      <c r="B121" s="78" t="s">
        <v>5690</v>
      </c>
      <c r="C121" s="78" t="s">
        <v>5695</v>
      </c>
      <c r="D121" s="78" t="s">
        <v>4185</v>
      </c>
      <c r="E121" s="83">
        <v>213.87</v>
      </c>
      <c r="F121" s="85">
        <v>89.825400000000002</v>
      </c>
    </row>
    <row r="122" spans="1:6" x14ac:dyDescent="0.25">
      <c r="A122" s="84" t="s">
        <v>3700</v>
      </c>
      <c r="B122" s="78" t="s">
        <v>5690</v>
      </c>
      <c r="C122" s="78" t="s">
        <v>5691</v>
      </c>
      <c r="D122" s="78" t="s">
        <v>4188</v>
      </c>
      <c r="E122" s="83">
        <v>390</v>
      </c>
      <c r="F122" s="85">
        <v>163.79999999999998</v>
      </c>
    </row>
    <row r="123" spans="1:6" x14ac:dyDescent="0.25">
      <c r="A123" s="84" t="s">
        <v>3701</v>
      </c>
      <c r="B123" s="78" t="s">
        <v>5690</v>
      </c>
      <c r="C123" s="78" t="s">
        <v>5691</v>
      </c>
      <c r="D123" s="78" t="s">
        <v>4189</v>
      </c>
      <c r="E123" s="83">
        <v>419.35</v>
      </c>
      <c r="F123" s="85">
        <v>176.12700000000001</v>
      </c>
    </row>
    <row r="124" spans="1:6" x14ac:dyDescent="0.25">
      <c r="A124" s="84" t="s">
        <v>3702</v>
      </c>
      <c r="B124" s="78" t="s">
        <v>5690</v>
      </c>
      <c r="C124" s="78" t="s">
        <v>5695</v>
      </c>
      <c r="D124" s="78" t="s">
        <v>4190</v>
      </c>
      <c r="E124" s="83">
        <v>264.19</v>
      </c>
      <c r="F124" s="85">
        <v>110.9598</v>
      </c>
    </row>
    <row r="125" spans="1:6" x14ac:dyDescent="0.25">
      <c r="A125" s="84" t="s">
        <v>3703</v>
      </c>
      <c r="B125" s="78" t="s">
        <v>5690</v>
      </c>
      <c r="C125" s="78" t="s">
        <v>5695</v>
      </c>
      <c r="D125" s="78" t="s">
        <v>4191</v>
      </c>
      <c r="E125" s="83">
        <v>291.45</v>
      </c>
      <c r="F125" s="85">
        <v>122.40899999999999</v>
      </c>
    </row>
    <row r="126" spans="1:6" x14ac:dyDescent="0.25">
      <c r="A126" s="84" t="s">
        <v>3708</v>
      </c>
      <c r="B126" s="78" t="s">
        <v>5690</v>
      </c>
      <c r="C126" s="78" t="s">
        <v>5695</v>
      </c>
      <c r="D126" s="78" t="s">
        <v>4196</v>
      </c>
      <c r="E126" s="83">
        <v>343.87</v>
      </c>
      <c r="F126" s="85">
        <v>144.4254</v>
      </c>
    </row>
    <row r="127" spans="1:6" x14ac:dyDescent="0.25">
      <c r="A127" s="84" t="s">
        <v>3709</v>
      </c>
      <c r="B127" s="78" t="s">
        <v>5690</v>
      </c>
      <c r="C127" s="78" t="s">
        <v>5691</v>
      </c>
      <c r="D127" s="78" t="s">
        <v>4197</v>
      </c>
      <c r="E127" s="83">
        <v>620.64</v>
      </c>
      <c r="F127" s="85">
        <v>260.66879999999998</v>
      </c>
    </row>
    <row r="128" spans="1:6" x14ac:dyDescent="0.25">
      <c r="A128" s="84" t="s">
        <v>3712</v>
      </c>
      <c r="B128" s="78" t="s">
        <v>5690</v>
      </c>
      <c r="C128" s="78" t="s">
        <v>5691</v>
      </c>
      <c r="D128" s="78" t="s">
        <v>4200</v>
      </c>
      <c r="E128" s="83">
        <v>723.38</v>
      </c>
      <c r="F128" s="85">
        <v>303.81959999999998</v>
      </c>
    </row>
    <row r="129" spans="1:6" x14ac:dyDescent="0.25">
      <c r="A129" s="84" t="s">
        <v>3713</v>
      </c>
      <c r="B129" s="78" t="s">
        <v>5690</v>
      </c>
      <c r="C129" s="78" t="s">
        <v>5695</v>
      </c>
      <c r="D129" s="78" t="s">
        <v>4201</v>
      </c>
      <c r="E129" s="83">
        <v>655.86</v>
      </c>
      <c r="F129" s="85">
        <v>275.46120000000002</v>
      </c>
    </row>
    <row r="130" spans="1:6" x14ac:dyDescent="0.25">
      <c r="A130" s="99" t="s">
        <v>3545</v>
      </c>
      <c r="B130" s="97" t="s">
        <v>5696</v>
      </c>
      <c r="C130" s="97" t="s">
        <v>5697</v>
      </c>
      <c r="D130" s="97" t="s">
        <v>4033</v>
      </c>
      <c r="E130" s="98">
        <v>924.4</v>
      </c>
      <c r="F130" s="100">
        <v>388.24799999999999</v>
      </c>
    </row>
    <row r="131" spans="1:6" x14ac:dyDescent="0.25">
      <c r="A131" s="84" t="s">
        <v>3546</v>
      </c>
      <c r="B131" s="78" t="s">
        <v>5696</v>
      </c>
      <c r="C131" s="78" t="s">
        <v>5697</v>
      </c>
      <c r="D131" s="78" t="s">
        <v>4034</v>
      </c>
      <c r="E131" s="83">
        <v>1207.1500000000001</v>
      </c>
      <c r="F131" s="85">
        <v>507.00300000000004</v>
      </c>
    </row>
    <row r="132" spans="1:6" x14ac:dyDescent="0.25">
      <c r="A132" s="84" t="s">
        <v>3547</v>
      </c>
      <c r="B132" s="78" t="s">
        <v>5696</v>
      </c>
      <c r="C132" s="78" t="s">
        <v>5697</v>
      </c>
      <c r="D132" s="78" t="s">
        <v>4035</v>
      </c>
      <c r="E132" s="83">
        <v>1245.67</v>
      </c>
      <c r="F132" s="85">
        <v>523.18140000000005</v>
      </c>
    </row>
    <row r="133" spans="1:6" x14ac:dyDescent="0.25">
      <c r="A133" s="84" t="s">
        <v>3548</v>
      </c>
      <c r="B133" s="78" t="s">
        <v>5696</v>
      </c>
      <c r="C133" s="78" t="s">
        <v>5697</v>
      </c>
      <c r="D133" s="78" t="s">
        <v>4036</v>
      </c>
      <c r="E133" s="83">
        <v>1553.88</v>
      </c>
      <c r="F133" s="85">
        <v>652.62959999999998</v>
      </c>
    </row>
    <row r="134" spans="1:6" x14ac:dyDescent="0.25">
      <c r="A134" s="84" t="s">
        <v>3549</v>
      </c>
      <c r="B134" s="78" t="s">
        <v>5696</v>
      </c>
      <c r="C134" s="78" t="s">
        <v>5697</v>
      </c>
      <c r="D134" s="78" t="s">
        <v>4037</v>
      </c>
      <c r="E134" s="83">
        <v>1605.25</v>
      </c>
      <c r="F134" s="85">
        <v>674.20499999999993</v>
      </c>
    </row>
    <row r="135" spans="1:6" x14ac:dyDescent="0.25">
      <c r="A135" s="84" t="s">
        <v>3550</v>
      </c>
      <c r="B135" s="78" t="s">
        <v>5696</v>
      </c>
      <c r="C135" s="78" t="s">
        <v>5698</v>
      </c>
      <c r="D135" s="78" t="s">
        <v>4038</v>
      </c>
      <c r="E135" s="83">
        <v>1014.52</v>
      </c>
      <c r="F135" s="85">
        <v>426.09839999999997</v>
      </c>
    </row>
    <row r="136" spans="1:6" x14ac:dyDescent="0.25">
      <c r="A136" s="84" t="s">
        <v>3551</v>
      </c>
      <c r="B136" s="78" t="s">
        <v>5696</v>
      </c>
      <c r="C136" s="78" t="s">
        <v>5698</v>
      </c>
      <c r="D136" s="78" t="s">
        <v>4039</v>
      </c>
      <c r="E136" s="83">
        <v>1014.52</v>
      </c>
      <c r="F136" s="85">
        <v>426.09839999999997</v>
      </c>
    </row>
    <row r="137" spans="1:6" x14ac:dyDescent="0.25">
      <c r="A137" s="84" t="s">
        <v>3552</v>
      </c>
      <c r="B137" s="78" t="s">
        <v>5696</v>
      </c>
      <c r="C137" s="78" t="s">
        <v>5699</v>
      </c>
      <c r="D137" s="78" t="s">
        <v>4040</v>
      </c>
      <c r="E137" s="83">
        <v>1044.99</v>
      </c>
      <c r="F137" s="85">
        <v>438.89580000000001</v>
      </c>
    </row>
    <row r="138" spans="1:6" x14ac:dyDescent="0.25">
      <c r="A138" s="84" t="s">
        <v>3553</v>
      </c>
      <c r="B138" s="78" t="s">
        <v>5696</v>
      </c>
      <c r="C138" s="78" t="s">
        <v>5699</v>
      </c>
      <c r="D138" s="78" t="s">
        <v>4041</v>
      </c>
      <c r="E138" s="83">
        <v>1219.99</v>
      </c>
      <c r="F138" s="85">
        <v>512.39580000000001</v>
      </c>
    </row>
    <row r="139" spans="1:6" x14ac:dyDescent="0.25">
      <c r="A139" s="84" t="s">
        <v>3554</v>
      </c>
      <c r="B139" s="78" t="s">
        <v>5696</v>
      </c>
      <c r="C139" s="78" t="s">
        <v>5698</v>
      </c>
      <c r="D139" s="78" t="s">
        <v>4042</v>
      </c>
      <c r="E139" s="83">
        <v>1284.2</v>
      </c>
      <c r="F139" s="85">
        <v>539.36400000000003</v>
      </c>
    </row>
    <row r="140" spans="1:6" x14ac:dyDescent="0.25">
      <c r="A140" s="84" t="s">
        <v>3555</v>
      </c>
      <c r="B140" s="78" t="s">
        <v>5696</v>
      </c>
      <c r="C140" s="78" t="s">
        <v>5699</v>
      </c>
      <c r="D140" s="78" t="s">
        <v>4043</v>
      </c>
      <c r="E140" s="83">
        <v>1229.05</v>
      </c>
      <c r="F140" s="85">
        <v>516.20099999999991</v>
      </c>
    </row>
    <row r="141" spans="1:6" x14ac:dyDescent="0.25">
      <c r="A141" s="84" t="s">
        <v>3556</v>
      </c>
      <c r="B141" s="78" t="s">
        <v>5696</v>
      </c>
      <c r="C141" s="78" t="s">
        <v>5699</v>
      </c>
      <c r="D141" s="78" t="s">
        <v>4044</v>
      </c>
      <c r="E141" s="83">
        <v>1630.93</v>
      </c>
      <c r="F141" s="85">
        <v>684.99059999999997</v>
      </c>
    </row>
    <row r="142" spans="1:6" x14ac:dyDescent="0.25">
      <c r="A142" s="84" t="s">
        <v>3557</v>
      </c>
      <c r="B142" s="78" t="s">
        <v>5696</v>
      </c>
      <c r="C142" s="78" t="s">
        <v>5698</v>
      </c>
      <c r="D142" s="78" t="s">
        <v>4045</v>
      </c>
      <c r="E142" s="83">
        <v>1489.67</v>
      </c>
      <c r="F142" s="85">
        <v>625.66139999999996</v>
      </c>
    </row>
    <row r="143" spans="1:6" x14ac:dyDescent="0.25">
      <c r="A143" s="84" t="s">
        <v>3558</v>
      </c>
      <c r="B143" s="78" t="s">
        <v>5696</v>
      </c>
      <c r="C143" s="78" t="s">
        <v>5699</v>
      </c>
      <c r="D143" s="78" t="s">
        <v>4046</v>
      </c>
      <c r="E143" s="83">
        <v>1715.04</v>
      </c>
      <c r="F143" s="85">
        <v>720.31679999999994</v>
      </c>
    </row>
    <row r="144" spans="1:6" x14ac:dyDescent="0.25">
      <c r="A144" s="84" t="s">
        <v>3559</v>
      </c>
      <c r="B144" s="78" t="s">
        <v>5696</v>
      </c>
      <c r="C144" s="78" t="s">
        <v>5699</v>
      </c>
      <c r="D144" s="78" t="s">
        <v>4047</v>
      </c>
      <c r="E144" s="83">
        <v>2247.35</v>
      </c>
      <c r="F144" s="85">
        <v>943.88699999999994</v>
      </c>
    </row>
    <row r="145" spans="1:6" x14ac:dyDescent="0.25">
      <c r="A145" s="84" t="s">
        <v>3754</v>
      </c>
      <c r="B145" s="78" t="s">
        <v>5700</v>
      </c>
      <c r="C145" s="78" t="s">
        <v>5701</v>
      </c>
      <c r="D145" s="78" t="s">
        <v>4242</v>
      </c>
      <c r="E145" s="83">
        <v>162.11000000000001</v>
      </c>
      <c r="F145" s="85">
        <v>68.086200000000005</v>
      </c>
    </row>
    <row r="146" spans="1:6" x14ac:dyDescent="0.25">
      <c r="A146" s="84" t="s">
        <v>3755</v>
      </c>
      <c r="B146" s="78" t="s">
        <v>5700</v>
      </c>
      <c r="C146" s="78" t="s">
        <v>5702</v>
      </c>
      <c r="D146" s="78" t="s">
        <v>4243</v>
      </c>
      <c r="E146" s="83">
        <v>218.85</v>
      </c>
      <c r="F146" s="85">
        <v>91.916999999999987</v>
      </c>
    </row>
    <row r="147" spans="1:6" x14ac:dyDescent="0.25">
      <c r="A147" s="84" t="s">
        <v>3756</v>
      </c>
      <c r="B147" s="78" t="s">
        <v>5700</v>
      </c>
      <c r="C147" s="78" t="s">
        <v>5701</v>
      </c>
      <c r="D147" s="78" t="s">
        <v>4244</v>
      </c>
      <c r="E147" s="83">
        <v>151.22999999999999</v>
      </c>
      <c r="F147" s="85">
        <v>63.516599999999997</v>
      </c>
    </row>
    <row r="148" spans="1:6" x14ac:dyDescent="0.25">
      <c r="A148" s="84" t="s">
        <v>3757</v>
      </c>
      <c r="B148" s="78" t="s">
        <v>5700</v>
      </c>
      <c r="C148" s="78" t="s">
        <v>5702</v>
      </c>
      <c r="D148" s="78" t="s">
        <v>4245</v>
      </c>
      <c r="E148" s="83">
        <v>204.15</v>
      </c>
      <c r="F148" s="85">
        <v>85.742999999999995</v>
      </c>
    </row>
    <row r="149" spans="1:6" x14ac:dyDescent="0.25">
      <c r="A149" s="84" t="s">
        <v>3758</v>
      </c>
      <c r="B149" s="78" t="s">
        <v>5700</v>
      </c>
      <c r="C149" s="78" t="s">
        <v>5701</v>
      </c>
      <c r="D149" s="78" t="s">
        <v>4246</v>
      </c>
      <c r="E149" s="83">
        <v>160.30000000000001</v>
      </c>
      <c r="F149" s="85">
        <v>67.326000000000008</v>
      </c>
    </row>
    <row r="150" spans="1:6" x14ac:dyDescent="0.25">
      <c r="A150" s="84" t="s">
        <v>3759</v>
      </c>
      <c r="B150" s="78" t="s">
        <v>5700</v>
      </c>
      <c r="C150" s="78" t="s">
        <v>5702</v>
      </c>
      <c r="D150" s="78" t="s">
        <v>4247</v>
      </c>
      <c r="E150" s="83">
        <v>216.4</v>
      </c>
      <c r="F150" s="85">
        <v>90.888000000000005</v>
      </c>
    </row>
    <row r="151" spans="1:6" x14ac:dyDescent="0.25">
      <c r="A151" s="84" t="s">
        <v>3760</v>
      </c>
      <c r="B151" s="78" t="s">
        <v>5700</v>
      </c>
      <c r="C151" s="78" t="s">
        <v>5701</v>
      </c>
      <c r="D151" s="78" t="s">
        <v>4248</v>
      </c>
      <c r="E151" s="83">
        <v>236.45</v>
      </c>
      <c r="F151" s="85">
        <v>99.308999999999997</v>
      </c>
    </row>
    <row r="152" spans="1:6" x14ac:dyDescent="0.25">
      <c r="A152" s="84" t="s">
        <v>3761</v>
      </c>
      <c r="B152" s="78" t="s">
        <v>5700</v>
      </c>
      <c r="C152" s="78" t="s">
        <v>5702</v>
      </c>
      <c r="D152" s="78" t="s">
        <v>4249</v>
      </c>
      <c r="E152" s="83">
        <v>307.39</v>
      </c>
      <c r="F152" s="85">
        <v>129.10379999999998</v>
      </c>
    </row>
    <row r="153" spans="1:6" x14ac:dyDescent="0.25">
      <c r="A153" s="84" t="s">
        <v>3762</v>
      </c>
      <c r="B153" s="78" t="s">
        <v>5700</v>
      </c>
      <c r="C153" s="78" t="s">
        <v>5703</v>
      </c>
      <c r="D153" s="78" t="s">
        <v>4250</v>
      </c>
      <c r="E153" s="83">
        <v>181.65</v>
      </c>
      <c r="F153" s="85">
        <v>76.293000000000006</v>
      </c>
    </row>
    <row r="154" spans="1:6" x14ac:dyDescent="0.25">
      <c r="A154" s="84" t="s">
        <v>3763</v>
      </c>
      <c r="B154" s="78" t="s">
        <v>5700</v>
      </c>
      <c r="C154" s="78" t="s">
        <v>5701</v>
      </c>
      <c r="D154" s="78" t="s">
        <v>4251</v>
      </c>
      <c r="E154" s="83">
        <v>259.5</v>
      </c>
      <c r="F154" s="85">
        <v>108.99</v>
      </c>
    </row>
    <row r="155" spans="1:6" x14ac:dyDescent="0.25">
      <c r="A155" s="84" t="s">
        <v>3764</v>
      </c>
      <c r="B155" s="78" t="s">
        <v>5700</v>
      </c>
      <c r="C155" s="78" t="s">
        <v>5702</v>
      </c>
      <c r="D155" s="78" t="s">
        <v>4252</v>
      </c>
      <c r="E155" s="83">
        <v>350.33</v>
      </c>
      <c r="F155" s="85">
        <v>147.1386</v>
      </c>
    </row>
    <row r="156" spans="1:6" x14ac:dyDescent="0.25">
      <c r="A156" s="84" t="s">
        <v>3765</v>
      </c>
      <c r="B156" s="78" t="s">
        <v>5700</v>
      </c>
      <c r="C156" s="78" t="s">
        <v>5701</v>
      </c>
      <c r="D156" s="78" t="s">
        <v>4253</v>
      </c>
      <c r="E156" s="83">
        <v>272.20999999999998</v>
      </c>
      <c r="F156" s="85">
        <v>114.32819999999998</v>
      </c>
    </row>
    <row r="157" spans="1:6" x14ac:dyDescent="0.25">
      <c r="A157" s="84" t="s">
        <v>3766</v>
      </c>
      <c r="B157" s="78" t="s">
        <v>5700</v>
      </c>
      <c r="C157" s="78" t="s">
        <v>5703</v>
      </c>
      <c r="D157" s="78" t="s">
        <v>4254</v>
      </c>
      <c r="E157" s="83">
        <v>294.89</v>
      </c>
      <c r="F157" s="85">
        <v>123.85379999999999</v>
      </c>
    </row>
    <row r="158" spans="1:6" x14ac:dyDescent="0.25">
      <c r="A158" s="84" t="s">
        <v>3767</v>
      </c>
      <c r="B158" s="78" t="s">
        <v>5700</v>
      </c>
      <c r="C158" s="78" t="s">
        <v>5704</v>
      </c>
      <c r="D158" s="78" t="s">
        <v>4255</v>
      </c>
      <c r="E158" s="83">
        <v>398.09</v>
      </c>
      <c r="F158" s="85">
        <v>167.19779999999997</v>
      </c>
    </row>
    <row r="159" spans="1:6" x14ac:dyDescent="0.25">
      <c r="A159" s="84" t="s">
        <v>3768</v>
      </c>
      <c r="B159" s="78" t="s">
        <v>5700</v>
      </c>
      <c r="C159" s="78" t="s">
        <v>5703</v>
      </c>
      <c r="D159" s="78" t="s">
        <v>4256</v>
      </c>
      <c r="E159" s="83">
        <v>240.45</v>
      </c>
      <c r="F159" s="85">
        <v>100.98899999999999</v>
      </c>
    </row>
    <row r="160" spans="1:6" x14ac:dyDescent="0.25">
      <c r="A160" s="84" t="s">
        <v>3769</v>
      </c>
      <c r="B160" s="78" t="s">
        <v>5700</v>
      </c>
      <c r="C160" s="78" t="s">
        <v>5701</v>
      </c>
      <c r="D160" s="78" t="s">
        <v>4257</v>
      </c>
      <c r="E160" s="83">
        <v>205</v>
      </c>
      <c r="F160" s="85">
        <v>86.1</v>
      </c>
    </row>
    <row r="161" spans="1:6" x14ac:dyDescent="0.25">
      <c r="A161" s="84" t="s">
        <v>3770</v>
      </c>
      <c r="B161" s="78" t="s">
        <v>5700</v>
      </c>
      <c r="C161" s="78" t="s">
        <v>5702</v>
      </c>
      <c r="D161" s="78" t="s">
        <v>4258</v>
      </c>
      <c r="E161" s="83">
        <v>276.75</v>
      </c>
      <c r="F161" s="85">
        <v>116.235</v>
      </c>
    </row>
    <row r="162" spans="1:6" x14ac:dyDescent="0.25">
      <c r="A162" s="84" t="s">
        <v>3771</v>
      </c>
      <c r="B162" s="78" t="s">
        <v>5700</v>
      </c>
      <c r="C162" s="78" t="s">
        <v>5701</v>
      </c>
      <c r="D162" s="78" t="s">
        <v>4259</v>
      </c>
      <c r="E162" s="83">
        <v>201.37</v>
      </c>
      <c r="F162" s="85">
        <v>84.575400000000002</v>
      </c>
    </row>
    <row r="163" spans="1:6" x14ac:dyDescent="0.25">
      <c r="A163" s="84" t="s">
        <v>3772</v>
      </c>
      <c r="B163" s="78" t="s">
        <v>5700</v>
      </c>
      <c r="C163" s="78" t="s">
        <v>5702</v>
      </c>
      <c r="D163" s="78" t="s">
        <v>4260</v>
      </c>
      <c r="E163" s="83">
        <v>271.85000000000002</v>
      </c>
      <c r="F163" s="85">
        <v>114.17700000000001</v>
      </c>
    </row>
    <row r="164" spans="1:6" x14ac:dyDescent="0.25">
      <c r="A164" s="84" t="s">
        <v>3773</v>
      </c>
      <c r="B164" s="78" t="s">
        <v>5700</v>
      </c>
      <c r="C164" s="78" t="s">
        <v>5703</v>
      </c>
      <c r="D164" s="78" t="s">
        <v>4261</v>
      </c>
      <c r="E164" s="83">
        <v>223.81</v>
      </c>
      <c r="F164" s="85">
        <v>94.000199999999992</v>
      </c>
    </row>
    <row r="165" spans="1:6" x14ac:dyDescent="0.25">
      <c r="A165" s="84" t="s">
        <v>3774</v>
      </c>
      <c r="B165" s="78" t="s">
        <v>5700</v>
      </c>
      <c r="C165" s="78" t="s">
        <v>5701</v>
      </c>
      <c r="D165" s="78" t="s">
        <v>4262</v>
      </c>
      <c r="E165" s="83">
        <v>223.81</v>
      </c>
      <c r="F165" s="85">
        <v>94.000199999999992</v>
      </c>
    </row>
    <row r="166" spans="1:6" x14ac:dyDescent="0.25">
      <c r="A166" s="84" t="s">
        <v>3775</v>
      </c>
      <c r="B166" s="78" t="s">
        <v>5700</v>
      </c>
      <c r="C166" s="78" t="s">
        <v>5702</v>
      </c>
      <c r="D166" s="78" t="s">
        <v>4263</v>
      </c>
      <c r="E166" s="83">
        <v>302.14999999999998</v>
      </c>
      <c r="F166" s="85">
        <v>126.90299999999999</v>
      </c>
    </row>
    <row r="167" spans="1:6" x14ac:dyDescent="0.25">
      <c r="A167" s="84" t="s">
        <v>3776</v>
      </c>
      <c r="B167" s="78" t="s">
        <v>5700</v>
      </c>
      <c r="C167" s="78" t="s">
        <v>5703</v>
      </c>
      <c r="D167" s="78" t="s">
        <v>4264</v>
      </c>
      <c r="E167" s="83">
        <v>238.94</v>
      </c>
      <c r="F167" s="85">
        <v>100.3548</v>
      </c>
    </row>
    <row r="168" spans="1:6" x14ac:dyDescent="0.25">
      <c r="A168" s="84" t="s">
        <v>3777</v>
      </c>
      <c r="B168" s="78" t="s">
        <v>5700</v>
      </c>
      <c r="C168" s="78" t="s">
        <v>5701</v>
      </c>
      <c r="D168" s="78" t="s">
        <v>4265</v>
      </c>
      <c r="E168" s="83">
        <v>238.94</v>
      </c>
      <c r="F168" s="85">
        <v>100.3548</v>
      </c>
    </row>
    <row r="169" spans="1:6" x14ac:dyDescent="0.25">
      <c r="A169" s="84" t="s">
        <v>3778</v>
      </c>
      <c r="B169" s="78" t="s">
        <v>5700</v>
      </c>
      <c r="C169" s="78" t="s">
        <v>5702</v>
      </c>
      <c r="D169" s="78" t="s">
        <v>4266</v>
      </c>
      <c r="E169" s="83">
        <v>322.56</v>
      </c>
      <c r="F169" s="85">
        <v>135.4752</v>
      </c>
    </row>
    <row r="170" spans="1:6" x14ac:dyDescent="0.25">
      <c r="A170" s="84" t="s">
        <v>3779</v>
      </c>
      <c r="B170" s="78" t="s">
        <v>5700</v>
      </c>
      <c r="C170" s="78" t="s">
        <v>5705</v>
      </c>
      <c r="D170" s="78" t="s">
        <v>4267</v>
      </c>
      <c r="E170" s="83">
        <v>259.5</v>
      </c>
      <c r="F170" s="85">
        <v>108.99</v>
      </c>
    </row>
    <row r="171" spans="1:6" x14ac:dyDescent="0.25">
      <c r="A171" s="84" t="s">
        <v>3780</v>
      </c>
      <c r="B171" s="78" t="s">
        <v>5700</v>
      </c>
      <c r="C171" s="78" t="s">
        <v>5703</v>
      </c>
      <c r="D171" s="78" t="s">
        <v>4268</v>
      </c>
      <c r="E171" s="83">
        <v>259.5</v>
      </c>
      <c r="F171" s="85">
        <v>108.99</v>
      </c>
    </row>
    <row r="172" spans="1:6" x14ac:dyDescent="0.25">
      <c r="A172" s="84" t="s">
        <v>3781</v>
      </c>
      <c r="B172" s="78" t="s">
        <v>5700</v>
      </c>
      <c r="C172" s="78" t="s">
        <v>5701</v>
      </c>
      <c r="D172" s="78" t="s">
        <v>4269</v>
      </c>
      <c r="E172" s="83">
        <v>259.5</v>
      </c>
      <c r="F172" s="85">
        <v>108.99</v>
      </c>
    </row>
    <row r="173" spans="1:6" x14ac:dyDescent="0.25">
      <c r="A173" s="84" t="s">
        <v>3782</v>
      </c>
      <c r="B173" s="78" t="s">
        <v>5700</v>
      </c>
      <c r="C173" s="78" t="s">
        <v>5702</v>
      </c>
      <c r="D173" s="78" t="s">
        <v>4270</v>
      </c>
      <c r="E173" s="83">
        <v>350.33</v>
      </c>
      <c r="F173" s="85">
        <v>147.1386</v>
      </c>
    </row>
    <row r="174" spans="1:6" x14ac:dyDescent="0.25">
      <c r="A174" s="84" t="s">
        <v>3783</v>
      </c>
      <c r="B174" s="78" t="s">
        <v>5700</v>
      </c>
      <c r="C174" s="78" t="s">
        <v>5706</v>
      </c>
      <c r="D174" s="78" t="s">
        <v>4271</v>
      </c>
      <c r="E174" s="83">
        <v>350.33</v>
      </c>
      <c r="F174" s="85">
        <v>147.1386</v>
      </c>
    </row>
    <row r="175" spans="1:6" x14ac:dyDescent="0.25">
      <c r="A175" s="84" t="s">
        <v>3784</v>
      </c>
      <c r="B175" s="78" t="s">
        <v>5700</v>
      </c>
      <c r="C175" s="78" t="s">
        <v>5703</v>
      </c>
      <c r="D175" s="78" t="s">
        <v>4272</v>
      </c>
      <c r="E175" s="83">
        <v>332.7</v>
      </c>
      <c r="F175" s="85">
        <v>139.73399999999998</v>
      </c>
    </row>
    <row r="176" spans="1:6" x14ac:dyDescent="0.25">
      <c r="A176" s="84" t="s">
        <v>3785</v>
      </c>
      <c r="B176" s="78" t="s">
        <v>5700</v>
      </c>
      <c r="C176" s="78" t="s">
        <v>5701</v>
      </c>
      <c r="D176" s="78" t="s">
        <v>4273</v>
      </c>
      <c r="E176" s="83">
        <v>332.7</v>
      </c>
      <c r="F176" s="85">
        <v>139.73399999999998</v>
      </c>
    </row>
    <row r="177" spans="1:6" x14ac:dyDescent="0.25">
      <c r="A177" s="84" t="s">
        <v>3786</v>
      </c>
      <c r="B177" s="78" t="s">
        <v>5700</v>
      </c>
      <c r="C177" s="78" t="s">
        <v>5702</v>
      </c>
      <c r="D177" s="78" t="s">
        <v>4274</v>
      </c>
      <c r="E177" s="83">
        <v>449.14</v>
      </c>
      <c r="F177" s="85">
        <v>188.63879999999997</v>
      </c>
    </row>
    <row r="178" spans="1:6" x14ac:dyDescent="0.25">
      <c r="A178" s="84" t="s">
        <v>3787</v>
      </c>
      <c r="B178" s="78" t="s">
        <v>5700</v>
      </c>
      <c r="C178" s="78" t="s">
        <v>5703</v>
      </c>
      <c r="D178" s="78" t="s">
        <v>4275</v>
      </c>
      <c r="E178" s="83">
        <v>184.4</v>
      </c>
      <c r="F178" s="85">
        <v>77.447999999999993</v>
      </c>
    </row>
    <row r="179" spans="1:6" x14ac:dyDescent="0.25">
      <c r="A179" s="84" t="s">
        <v>3788</v>
      </c>
      <c r="B179" s="78" t="s">
        <v>5700</v>
      </c>
      <c r="C179" s="78" t="s">
        <v>5704</v>
      </c>
      <c r="D179" s="78" t="s">
        <v>4276</v>
      </c>
      <c r="E179" s="83">
        <v>355.64</v>
      </c>
      <c r="F179" s="85">
        <v>149.36879999999999</v>
      </c>
    </row>
    <row r="180" spans="1:6" x14ac:dyDescent="0.25">
      <c r="A180" s="84" t="s">
        <v>3789</v>
      </c>
      <c r="B180" s="78" t="s">
        <v>5700</v>
      </c>
      <c r="C180" s="78" t="s">
        <v>5701</v>
      </c>
      <c r="D180" s="78" t="s">
        <v>4277</v>
      </c>
      <c r="E180" s="83">
        <v>263.43</v>
      </c>
      <c r="F180" s="85">
        <v>110.64059999999999</v>
      </c>
    </row>
    <row r="181" spans="1:6" x14ac:dyDescent="0.25">
      <c r="A181" s="84" t="s">
        <v>3790</v>
      </c>
      <c r="B181" s="78" t="s">
        <v>5700</v>
      </c>
      <c r="C181" s="78" t="s">
        <v>5702</v>
      </c>
      <c r="D181" s="78" t="s">
        <v>4278</v>
      </c>
      <c r="E181" s="83">
        <v>355.64</v>
      </c>
      <c r="F181" s="85">
        <v>149.36879999999999</v>
      </c>
    </row>
    <row r="182" spans="1:6" x14ac:dyDescent="0.25">
      <c r="A182" s="84" t="s">
        <v>3791</v>
      </c>
      <c r="B182" s="78" t="s">
        <v>5700</v>
      </c>
      <c r="C182" s="78" t="s">
        <v>5705</v>
      </c>
      <c r="D182" s="78" t="s">
        <v>4279</v>
      </c>
      <c r="E182" s="83">
        <v>263.43</v>
      </c>
      <c r="F182" s="85">
        <v>110.64059999999999</v>
      </c>
    </row>
    <row r="183" spans="1:6" x14ac:dyDescent="0.25">
      <c r="A183" s="84" t="s">
        <v>3792</v>
      </c>
      <c r="B183" s="78" t="s">
        <v>5700</v>
      </c>
      <c r="C183" s="78" t="s">
        <v>5706</v>
      </c>
      <c r="D183" s="78" t="s">
        <v>4280</v>
      </c>
      <c r="E183" s="83">
        <v>355.64</v>
      </c>
      <c r="F183" s="85">
        <v>149.36879999999999</v>
      </c>
    </row>
    <row r="184" spans="1:6" x14ac:dyDescent="0.25">
      <c r="A184" s="84" t="s">
        <v>3793</v>
      </c>
      <c r="B184" s="78" t="s">
        <v>5700</v>
      </c>
      <c r="C184" s="78" t="s">
        <v>5705</v>
      </c>
      <c r="D184" s="78" t="s">
        <v>4281</v>
      </c>
      <c r="E184" s="83">
        <v>302.45</v>
      </c>
      <c r="F184" s="85">
        <v>127.029</v>
      </c>
    </row>
    <row r="185" spans="1:6" x14ac:dyDescent="0.25">
      <c r="A185" s="84" t="s">
        <v>3794</v>
      </c>
      <c r="B185" s="78" t="s">
        <v>5700</v>
      </c>
      <c r="C185" s="78" t="s">
        <v>5706</v>
      </c>
      <c r="D185" s="78" t="s">
        <v>4282</v>
      </c>
      <c r="E185" s="83">
        <v>408.31</v>
      </c>
      <c r="F185" s="85">
        <v>171.49019999999999</v>
      </c>
    </row>
    <row r="186" spans="1:6" x14ac:dyDescent="0.25">
      <c r="A186" s="84" t="s">
        <v>3795</v>
      </c>
      <c r="B186" s="78" t="s">
        <v>5700</v>
      </c>
      <c r="C186" s="78" t="s">
        <v>5703</v>
      </c>
      <c r="D186" s="78" t="s">
        <v>4283</v>
      </c>
      <c r="E186" s="83">
        <v>302.45</v>
      </c>
      <c r="F186" s="85">
        <v>127.029</v>
      </c>
    </row>
    <row r="187" spans="1:6" x14ac:dyDescent="0.25">
      <c r="A187" s="84" t="s">
        <v>3796</v>
      </c>
      <c r="B187" s="78" t="s">
        <v>5700</v>
      </c>
      <c r="C187" s="78" t="s">
        <v>5704</v>
      </c>
      <c r="D187" s="78" t="s">
        <v>4284</v>
      </c>
      <c r="E187" s="83">
        <v>408.31</v>
      </c>
      <c r="F187" s="85">
        <v>171.49019999999999</v>
      </c>
    </row>
    <row r="188" spans="1:6" x14ac:dyDescent="0.25">
      <c r="A188" s="84" t="s">
        <v>3797</v>
      </c>
      <c r="B188" s="78" t="s">
        <v>5700</v>
      </c>
      <c r="C188" s="78" t="s">
        <v>5701</v>
      </c>
      <c r="D188" s="78" t="s">
        <v>4285</v>
      </c>
      <c r="E188" s="83">
        <v>302.45</v>
      </c>
      <c r="F188" s="85">
        <v>127.029</v>
      </c>
    </row>
    <row r="189" spans="1:6" x14ac:dyDescent="0.25">
      <c r="A189" s="84" t="s">
        <v>3798</v>
      </c>
      <c r="B189" s="78" t="s">
        <v>5700</v>
      </c>
      <c r="C189" s="78" t="s">
        <v>5702</v>
      </c>
      <c r="D189" s="78" t="s">
        <v>4286</v>
      </c>
      <c r="E189" s="83">
        <v>408.31</v>
      </c>
      <c r="F189" s="85">
        <v>171.49019999999999</v>
      </c>
    </row>
    <row r="190" spans="1:6" x14ac:dyDescent="0.25">
      <c r="A190" s="84" t="s">
        <v>3799</v>
      </c>
      <c r="B190" s="78" t="s">
        <v>5700</v>
      </c>
      <c r="C190" s="78" t="s">
        <v>5701</v>
      </c>
      <c r="D190" s="78" t="s">
        <v>4287</v>
      </c>
      <c r="E190" s="83">
        <v>349.94</v>
      </c>
      <c r="F190" s="85">
        <v>146.97479999999999</v>
      </c>
    </row>
    <row r="191" spans="1:6" x14ac:dyDescent="0.25">
      <c r="A191" s="84" t="s">
        <v>3800</v>
      </c>
      <c r="B191" s="78" t="s">
        <v>5700</v>
      </c>
      <c r="C191" s="78" t="s">
        <v>5702</v>
      </c>
      <c r="D191" s="78" t="s">
        <v>4288</v>
      </c>
      <c r="E191" s="83">
        <v>472.41</v>
      </c>
      <c r="F191" s="85">
        <v>198.41220000000001</v>
      </c>
    </row>
    <row r="192" spans="1:6" x14ac:dyDescent="0.25">
      <c r="A192" s="84" t="s">
        <v>3801</v>
      </c>
      <c r="B192" s="78" t="s">
        <v>5700</v>
      </c>
      <c r="C192" s="78" t="s">
        <v>5703</v>
      </c>
      <c r="D192" s="78" t="s">
        <v>4289</v>
      </c>
      <c r="E192" s="83">
        <v>297.91000000000003</v>
      </c>
      <c r="F192" s="85">
        <v>125.12220000000001</v>
      </c>
    </row>
    <row r="193" spans="1:6" x14ac:dyDescent="0.25">
      <c r="A193" s="84" t="s">
        <v>3802</v>
      </c>
      <c r="B193" s="78" t="s">
        <v>5700</v>
      </c>
      <c r="C193" s="78" t="s">
        <v>5701</v>
      </c>
      <c r="D193" s="78" t="s">
        <v>4290</v>
      </c>
      <c r="E193" s="83">
        <v>297.91000000000003</v>
      </c>
      <c r="F193" s="85">
        <v>125.12220000000001</v>
      </c>
    </row>
    <row r="194" spans="1:6" x14ac:dyDescent="0.25">
      <c r="A194" s="84" t="s">
        <v>3803</v>
      </c>
      <c r="B194" s="78" t="s">
        <v>5700</v>
      </c>
      <c r="C194" s="78" t="s">
        <v>5702</v>
      </c>
      <c r="D194" s="78" t="s">
        <v>4291</v>
      </c>
      <c r="E194" s="83">
        <v>402.18</v>
      </c>
      <c r="F194" s="85">
        <v>168.91559999999998</v>
      </c>
    </row>
    <row r="195" spans="1:6" x14ac:dyDescent="0.25">
      <c r="A195" s="84" t="s">
        <v>3804</v>
      </c>
      <c r="B195" s="78" t="s">
        <v>5700</v>
      </c>
      <c r="C195" s="78" t="s">
        <v>5705</v>
      </c>
      <c r="D195" s="78" t="s">
        <v>4292</v>
      </c>
      <c r="E195" s="83">
        <v>320.60000000000002</v>
      </c>
      <c r="F195" s="85">
        <v>134.65200000000002</v>
      </c>
    </row>
    <row r="196" spans="1:6" x14ac:dyDescent="0.25">
      <c r="A196" s="84" t="s">
        <v>3805</v>
      </c>
      <c r="B196" s="78" t="s">
        <v>5700</v>
      </c>
      <c r="C196" s="78" t="s">
        <v>5706</v>
      </c>
      <c r="D196" s="78" t="s">
        <v>4293</v>
      </c>
      <c r="E196" s="83">
        <v>432.81</v>
      </c>
      <c r="F196" s="85">
        <v>181.78020000000001</v>
      </c>
    </row>
    <row r="197" spans="1:6" x14ac:dyDescent="0.25">
      <c r="A197" s="84" t="s">
        <v>3806</v>
      </c>
      <c r="B197" s="78" t="s">
        <v>5700</v>
      </c>
      <c r="C197" s="78" t="s">
        <v>5703</v>
      </c>
      <c r="D197" s="78" t="s">
        <v>4294</v>
      </c>
      <c r="E197" s="83">
        <v>320.60000000000002</v>
      </c>
      <c r="F197" s="85">
        <v>134.65200000000002</v>
      </c>
    </row>
    <row r="198" spans="1:6" x14ac:dyDescent="0.25">
      <c r="A198" s="84" t="s">
        <v>3807</v>
      </c>
      <c r="B198" s="78" t="s">
        <v>5700</v>
      </c>
      <c r="C198" s="78" t="s">
        <v>5701</v>
      </c>
      <c r="D198" s="78" t="s">
        <v>4295</v>
      </c>
      <c r="E198" s="83">
        <v>320.60000000000002</v>
      </c>
      <c r="F198" s="85">
        <v>134.65200000000002</v>
      </c>
    </row>
    <row r="199" spans="1:6" x14ac:dyDescent="0.25">
      <c r="A199" s="84" t="s">
        <v>3808</v>
      </c>
      <c r="B199" s="78" t="s">
        <v>5700</v>
      </c>
      <c r="C199" s="78" t="s">
        <v>5702</v>
      </c>
      <c r="D199" s="78" t="s">
        <v>4296</v>
      </c>
      <c r="E199" s="83">
        <v>432.81</v>
      </c>
      <c r="F199" s="85">
        <v>181.78020000000001</v>
      </c>
    </row>
    <row r="200" spans="1:6" x14ac:dyDescent="0.25">
      <c r="A200" s="84" t="s">
        <v>3809</v>
      </c>
      <c r="B200" s="78" t="s">
        <v>5700</v>
      </c>
      <c r="C200" s="78" t="s">
        <v>5705</v>
      </c>
      <c r="D200" s="78" t="s">
        <v>4297</v>
      </c>
      <c r="E200" s="83">
        <v>334.21</v>
      </c>
      <c r="F200" s="85">
        <v>140.36819999999997</v>
      </c>
    </row>
    <row r="201" spans="1:6" x14ac:dyDescent="0.25">
      <c r="A201" s="84" t="s">
        <v>3810</v>
      </c>
      <c r="B201" s="78" t="s">
        <v>5700</v>
      </c>
      <c r="C201" s="78" t="s">
        <v>5706</v>
      </c>
      <c r="D201" s="78" t="s">
        <v>4298</v>
      </c>
      <c r="E201" s="83">
        <v>451.18</v>
      </c>
      <c r="F201" s="85">
        <v>189.4956</v>
      </c>
    </row>
    <row r="202" spans="1:6" x14ac:dyDescent="0.25">
      <c r="A202" s="84" t="s">
        <v>3811</v>
      </c>
      <c r="B202" s="78" t="s">
        <v>5700</v>
      </c>
      <c r="C202" s="78" t="s">
        <v>5701</v>
      </c>
      <c r="D202" s="78" t="s">
        <v>4299</v>
      </c>
      <c r="E202" s="83">
        <v>334.21</v>
      </c>
      <c r="F202" s="85">
        <v>140.36819999999997</v>
      </c>
    </row>
    <row r="203" spans="1:6" x14ac:dyDescent="0.25">
      <c r="A203" s="84" t="s">
        <v>3812</v>
      </c>
      <c r="B203" s="78" t="s">
        <v>5700</v>
      </c>
      <c r="C203" s="78" t="s">
        <v>5702</v>
      </c>
      <c r="D203" s="78" t="s">
        <v>4300</v>
      </c>
      <c r="E203" s="83">
        <v>451.18</v>
      </c>
      <c r="F203" s="85">
        <v>189.4956</v>
      </c>
    </row>
    <row r="204" spans="1:6" x14ac:dyDescent="0.25">
      <c r="A204" s="84" t="s">
        <v>3813</v>
      </c>
      <c r="B204" s="78" t="s">
        <v>5700</v>
      </c>
      <c r="C204" s="78" t="s">
        <v>5705</v>
      </c>
      <c r="D204" s="78" t="s">
        <v>4301</v>
      </c>
      <c r="E204" s="83">
        <v>391.37</v>
      </c>
      <c r="F204" s="85">
        <v>164.37539999999998</v>
      </c>
    </row>
    <row r="205" spans="1:6" x14ac:dyDescent="0.25">
      <c r="A205" s="84" t="s">
        <v>3814</v>
      </c>
      <c r="B205" s="78" t="s">
        <v>5700</v>
      </c>
      <c r="C205" s="78" t="s">
        <v>5706</v>
      </c>
      <c r="D205" s="78" t="s">
        <v>4302</v>
      </c>
      <c r="E205" s="83">
        <v>528.35</v>
      </c>
      <c r="F205" s="85">
        <v>221.90700000000001</v>
      </c>
    </row>
    <row r="206" spans="1:6" x14ac:dyDescent="0.25">
      <c r="A206" s="84" t="s">
        <v>3815</v>
      </c>
      <c r="B206" s="78" t="s">
        <v>5700</v>
      </c>
      <c r="C206" s="78" t="s">
        <v>5703</v>
      </c>
      <c r="D206" s="78" t="s">
        <v>4303</v>
      </c>
      <c r="E206" s="83">
        <v>391.37</v>
      </c>
      <c r="F206" s="85">
        <v>164.37539999999998</v>
      </c>
    </row>
    <row r="207" spans="1:6" x14ac:dyDescent="0.25">
      <c r="A207" s="84" t="s">
        <v>3816</v>
      </c>
      <c r="B207" s="78" t="s">
        <v>5700</v>
      </c>
      <c r="C207" s="78" t="s">
        <v>5704</v>
      </c>
      <c r="D207" s="78" t="s">
        <v>4304</v>
      </c>
      <c r="E207" s="83">
        <v>528.35</v>
      </c>
      <c r="F207" s="85">
        <v>221.90700000000001</v>
      </c>
    </row>
    <row r="208" spans="1:6" x14ac:dyDescent="0.25">
      <c r="A208" s="84" t="s">
        <v>3817</v>
      </c>
      <c r="B208" s="78" t="s">
        <v>5700</v>
      </c>
      <c r="C208" s="78" t="s">
        <v>5701</v>
      </c>
      <c r="D208" s="78" t="s">
        <v>4305</v>
      </c>
      <c r="E208" s="83">
        <v>391.37</v>
      </c>
      <c r="F208" s="85">
        <v>164.37539999999998</v>
      </c>
    </row>
    <row r="209" spans="1:6" x14ac:dyDescent="0.25">
      <c r="A209" s="84" t="s">
        <v>3818</v>
      </c>
      <c r="B209" s="78" t="s">
        <v>5700</v>
      </c>
      <c r="C209" s="78" t="s">
        <v>5702</v>
      </c>
      <c r="D209" s="78" t="s">
        <v>4306</v>
      </c>
      <c r="E209" s="83">
        <v>528.35</v>
      </c>
      <c r="F209" s="85">
        <v>221.90700000000001</v>
      </c>
    </row>
    <row r="210" spans="1:6" x14ac:dyDescent="0.25">
      <c r="A210" s="84" t="s">
        <v>3819</v>
      </c>
      <c r="B210" s="78" t="s">
        <v>5700</v>
      </c>
      <c r="C210" s="78" t="s">
        <v>5703</v>
      </c>
      <c r="D210" s="78" t="s">
        <v>4307</v>
      </c>
      <c r="E210" s="83">
        <v>514.16999999999996</v>
      </c>
      <c r="F210" s="85">
        <v>215.95139999999998</v>
      </c>
    </row>
    <row r="211" spans="1:6" x14ac:dyDescent="0.25">
      <c r="A211" s="84" t="s">
        <v>3820</v>
      </c>
      <c r="B211" s="78" t="s">
        <v>5700</v>
      </c>
      <c r="C211" s="78" t="s">
        <v>5701</v>
      </c>
      <c r="D211" s="78" t="s">
        <v>4308</v>
      </c>
      <c r="E211" s="83">
        <v>375.04</v>
      </c>
      <c r="F211" s="85">
        <v>157.51679999999999</v>
      </c>
    </row>
    <row r="212" spans="1:6" x14ac:dyDescent="0.25">
      <c r="A212" s="84" t="s">
        <v>3821</v>
      </c>
      <c r="B212" s="78" t="s">
        <v>5700</v>
      </c>
      <c r="C212" s="78" t="s">
        <v>5703</v>
      </c>
      <c r="D212" s="78" t="s">
        <v>4309</v>
      </c>
      <c r="E212" s="83">
        <v>444.6</v>
      </c>
      <c r="F212" s="85">
        <v>186.732</v>
      </c>
    </row>
    <row r="213" spans="1:6" x14ac:dyDescent="0.25">
      <c r="A213" s="84" t="s">
        <v>3822</v>
      </c>
      <c r="B213" s="78" t="s">
        <v>5700</v>
      </c>
      <c r="C213" s="78" t="s">
        <v>5705</v>
      </c>
      <c r="D213" s="78" t="s">
        <v>4310</v>
      </c>
      <c r="E213" s="83">
        <v>423.43</v>
      </c>
      <c r="F213" s="85">
        <v>177.84059999999999</v>
      </c>
    </row>
    <row r="214" spans="1:6" x14ac:dyDescent="0.25">
      <c r="A214" s="84" t="s">
        <v>3823</v>
      </c>
      <c r="B214" s="78" t="s">
        <v>5700</v>
      </c>
      <c r="C214" s="78" t="s">
        <v>5706</v>
      </c>
      <c r="D214" s="78" t="s">
        <v>4311</v>
      </c>
      <c r="E214" s="83">
        <v>571.63</v>
      </c>
      <c r="F214" s="85">
        <v>240.08459999999999</v>
      </c>
    </row>
    <row r="215" spans="1:6" x14ac:dyDescent="0.25">
      <c r="A215" s="84" t="s">
        <v>3824</v>
      </c>
      <c r="B215" s="78" t="s">
        <v>5700</v>
      </c>
      <c r="C215" s="78" t="s">
        <v>5701</v>
      </c>
      <c r="D215" s="78" t="s">
        <v>4312</v>
      </c>
      <c r="E215" s="83">
        <v>423.43</v>
      </c>
      <c r="F215" s="85">
        <v>177.84059999999999</v>
      </c>
    </row>
    <row r="216" spans="1:6" x14ac:dyDescent="0.25">
      <c r="A216" s="84" t="s">
        <v>3825</v>
      </c>
      <c r="B216" s="78" t="s">
        <v>5700</v>
      </c>
      <c r="C216" s="78" t="s">
        <v>5702</v>
      </c>
      <c r="D216" s="78" t="s">
        <v>4313</v>
      </c>
      <c r="E216" s="83">
        <v>571.63</v>
      </c>
      <c r="F216" s="85">
        <v>240.08459999999999</v>
      </c>
    </row>
    <row r="217" spans="1:6" x14ac:dyDescent="0.25">
      <c r="A217" s="84" t="s">
        <v>3826</v>
      </c>
      <c r="B217" s="78" t="s">
        <v>5700</v>
      </c>
      <c r="C217" s="78" t="s">
        <v>5705</v>
      </c>
      <c r="D217" s="78" t="s">
        <v>4314</v>
      </c>
      <c r="E217" s="83">
        <v>496.02</v>
      </c>
      <c r="F217" s="85">
        <v>208.32839999999999</v>
      </c>
    </row>
    <row r="218" spans="1:6" x14ac:dyDescent="0.25">
      <c r="A218" s="84" t="s">
        <v>3827</v>
      </c>
      <c r="B218" s="78" t="s">
        <v>5700</v>
      </c>
      <c r="C218" s="78" t="s">
        <v>5706</v>
      </c>
      <c r="D218" s="78" t="s">
        <v>4315</v>
      </c>
      <c r="E218" s="83">
        <v>669.63</v>
      </c>
      <c r="F218" s="85">
        <v>281.24459999999999</v>
      </c>
    </row>
    <row r="219" spans="1:6" x14ac:dyDescent="0.25">
      <c r="A219" s="84" t="s">
        <v>3828</v>
      </c>
      <c r="B219" s="78" t="s">
        <v>5700</v>
      </c>
      <c r="C219" s="78" t="s">
        <v>5704</v>
      </c>
      <c r="D219" s="78" t="s">
        <v>4316</v>
      </c>
      <c r="E219" s="83">
        <v>496.02</v>
      </c>
      <c r="F219" s="85">
        <v>208.32839999999999</v>
      </c>
    </row>
    <row r="220" spans="1:6" x14ac:dyDescent="0.25">
      <c r="A220" s="84" t="s">
        <v>3829</v>
      </c>
      <c r="B220" s="78" t="s">
        <v>5700</v>
      </c>
      <c r="C220" s="78" t="s">
        <v>5701</v>
      </c>
      <c r="D220" s="78" t="s">
        <v>4317</v>
      </c>
      <c r="E220" s="83">
        <v>496.02</v>
      </c>
      <c r="F220" s="85">
        <v>208.32839999999999</v>
      </c>
    </row>
    <row r="221" spans="1:6" x14ac:dyDescent="0.25">
      <c r="A221" s="84" t="s">
        <v>3830</v>
      </c>
      <c r="B221" s="78" t="s">
        <v>5700</v>
      </c>
      <c r="C221" s="78" t="s">
        <v>5702</v>
      </c>
      <c r="D221" s="78" t="s">
        <v>4318</v>
      </c>
      <c r="E221" s="83">
        <v>669.63</v>
      </c>
      <c r="F221" s="85">
        <v>281.24459999999999</v>
      </c>
    </row>
    <row r="222" spans="1:6" x14ac:dyDescent="0.25">
      <c r="A222" s="84" t="s">
        <v>3831</v>
      </c>
      <c r="B222" s="78" t="s">
        <v>5700</v>
      </c>
      <c r="C222" s="78" t="s">
        <v>5705</v>
      </c>
      <c r="D222" s="78" t="s">
        <v>4319</v>
      </c>
      <c r="E222" s="83">
        <v>652.69000000000005</v>
      </c>
      <c r="F222" s="85">
        <v>274.12979999999999</v>
      </c>
    </row>
    <row r="223" spans="1:6" x14ac:dyDescent="0.25">
      <c r="A223" s="84" t="s">
        <v>3832</v>
      </c>
      <c r="B223" s="78" t="s">
        <v>5700</v>
      </c>
      <c r="C223" s="78" t="s">
        <v>5706</v>
      </c>
      <c r="D223" s="78" t="s">
        <v>4320</v>
      </c>
      <c r="E223" s="83">
        <v>881.13</v>
      </c>
      <c r="F223" s="85">
        <v>370.07459999999998</v>
      </c>
    </row>
    <row r="224" spans="1:6" x14ac:dyDescent="0.25">
      <c r="A224" s="84" t="s">
        <v>3833</v>
      </c>
      <c r="B224" s="78" t="s">
        <v>5700</v>
      </c>
      <c r="C224" s="78" t="s">
        <v>5701</v>
      </c>
      <c r="D224" s="78" t="s">
        <v>4321</v>
      </c>
      <c r="E224" s="83">
        <v>652.69000000000005</v>
      </c>
      <c r="F224" s="85">
        <v>274.12979999999999</v>
      </c>
    </row>
    <row r="225" spans="1:6" x14ac:dyDescent="0.25">
      <c r="A225" s="84" t="s">
        <v>3834</v>
      </c>
      <c r="B225" s="78" t="s">
        <v>5700</v>
      </c>
      <c r="C225" s="78" t="s">
        <v>5702</v>
      </c>
      <c r="D225" s="78" t="s">
        <v>4322</v>
      </c>
      <c r="E225" s="83">
        <v>881.13</v>
      </c>
      <c r="F225" s="85">
        <v>370.07459999999998</v>
      </c>
    </row>
    <row r="226" spans="1:6" x14ac:dyDescent="0.25">
      <c r="A226" s="84" t="s">
        <v>3835</v>
      </c>
      <c r="B226" s="78" t="s">
        <v>5700</v>
      </c>
      <c r="C226" s="78" t="s">
        <v>5701</v>
      </c>
      <c r="D226" s="78" t="s">
        <v>4323</v>
      </c>
      <c r="E226" s="83">
        <v>695.64</v>
      </c>
      <c r="F226" s="85">
        <v>292.16879999999998</v>
      </c>
    </row>
    <row r="227" spans="1:6" x14ac:dyDescent="0.25">
      <c r="A227" s="84" t="s">
        <v>3836</v>
      </c>
      <c r="B227" s="78" t="s">
        <v>5700</v>
      </c>
      <c r="C227" s="78" t="s">
        <v>5702</v>
      </c>
      <c r="D227" s="78" t="s">
        <v>4324</v>
      </c>
      <c r="E227" s="83">
        <v>939.11</v>
      </c>
      <c r="F227" s="85">
        <v>394.42619999999999</v>
      </c>
    </row>
    <row r="228" spans="1:6" x14ac:dyDescent="0.25">
      <c r="A228" s="84" t="s">
        <v>3837</v>
      </c>
      <c r="B228" s="78" t="s">
        <v>5700</v>
      </c>
      <c r="C228" s="78" t="s">
        <v>5705</v>
      </c>
      <c r="D228" s="78" t="s">
        <v>4325</v>
      </c>
      <c r="E228" s="83">
        <v>799.98</v>
      </c>
      <c r="F228" s="85">
        <v>335.99160000000001</v>
      </c>
    </row>
    <row r="229" spans="1:6" x14ac:dyDescent="0.25">
      <c r="A229" s="84" t="s">
        <v>3838</v>
      </c>
      <c r="B229" s="78" t="s">
        <v>5700</v>
      </c>
      <c r="C229" s="78" t="s">
        <v>5706</v>
      </c>
      <c r="D229" s="78" t="s">
        <v>4326</v>
      </c>
      <c r="E229" s="83">
        <v>1079.97</v>
      </c>
      <c r="F229" s="85">
        <v>453.5874</v>
      </c>
    </row>
    <row r="230" spans="1:6" x14ac:dyDescent="0.25">
      <c r="A230" s="84" t="s">
        <v>3839</v>
      </c>
      <c r="B230" s="78" t="s">
        <v>5700</v>
      </c>
      <c r="C230" s="78" t="s">
        <v>5703</v>
      </c>
      <c r="D230" s="78" t="s">
        <v>4327</v>
      </c>
      <c r="E230" s="83">
        <v>799.98</v>
      </c>
      <c r="F230" s="85">
        <v>335.99160000000001</v>
      </c>
    </row>
    <row r="231" spans="1:6" x14ac:dyDescent="0.25">
      <c r="A231" s="84" t="s">
        <v>3840</v>
      </c>
      <c r="B231" s="78" t="s">
        <v>5700</v>
      </c>
      <c r="C231" s="78" t="s">
        <v>5701</v>
      </c>
      <c r="D231" s="78" t="s">
        <v>4328</v>
      </c>
      <c r="E231" s="83">
        <v>799.98</v>
      </c>
      <c r="F231" s="85">
        <v>335.99160000000001</v>
      </c>
    </row>
    <row r="232" spans="1:6" x14ac:dyDescent="0.25">
      <c r="A232" s="84" t="s">
        <v>3841</v>
      </c>
      <c r="B232" s="78" t="s">
        <v>5700</v>
      </c>
      <c r="C232" s="78" t="s">
        <v>5702</v>
      </c>
      <c r="D232" s="78" t="s">
        <v>4329</v>
      </c>
      <c r="E232" s="83">
        <v>1079.97</v>
      </c>
      <c r="F232" s="85">
        <v>453.5874</v>
      </c>
    </row>
    <row r="233" spans="1:6" x14ac:dyDescent="0.25">
      <c r="A233" s="84" t="s">
        <v>3842</v>
      </c>
      <c r="B233" s="78" t="s">
        <v>5700</v>
      </c>
      <c r="C233" s="78" t="s">
        <v>5701</v>
      </c>
      <c r="D233" s="78" t="s">
        <v>4330</v>
      </c>
      <c r="E233" s="83">
        <v>1113.02</v>
      </c>
      <c r="F233" s="85">
        <v>467.46839999999997</v>
      </c>
    </row>
    <row r="234" spans="1:6" x14ac:dyDescent="0.25">
      <c r="A234" s="84" t="s">
        <v>3843</v>
      </c>
      <c r="B234" s="78" t="s">
        <v>5700</v>
      </c>
      <c r="C234" s="78" t="s">
        <v>5701</v>
      </c>
      <c r="D234" s="78" t="s">
        <v>4331</v>
      </c>
      <c r="E234" s="83">
        <v>1364.05</v>
      </c>
      <c r="F234" s="85">
        <v>572.90099999999995</v>
      </c>
    </row>
    <row r="235" spans="1:6" x14ac:dyDescent="0.25">
      <c r="A235" s="84" t="s">
        <v>3844</v>
      </c>
      <c r="B235" s="78" t="s">
        <v>5700</v>
      </c>
      <c r="C235" s="78" t="s">
        <v>5701</v>
      </c>
      <c r="D235" s="78" t="s">
        <v>4332</v>
      </c>
      <c r="E235" s="83">
        <v>468.8</v>
      </c>
      <c r="F235" s="85">
        <v>196.89599999999999</v>
      </c>
    </row>
    <row r="236" spans="1:6" x14ac:dyDescent="0.25">
      <c r="A236" s="84" t="s">
        <v>3845</v>
      </c>
      <c r="B236" s="78" t="s">
        <v>5700</v>
      </c>
      <c r="C236" s="78" t="s">
        <v>5705</v>
      </c>
      <c r="D236" s="78" t="s">
        <v>4333</v>
      </c>
      <c r="E236" s="83">
        <v>518.70000000000005</v>
      </c>
      <c r="F236" s="85">
        <v>217.85400000000001</v>
      </c>
    </row>
    <row r="237" spans="1:6" x14ac:dyDescent="0.25">
      <c r="A237" s="84" t="s">
        <v>3846</v>
      </c>
      <c r="B237" s="78" t="s">
        <v>5700</v>
      </c>
      <c r="C237" s="78" t="s">
        <v>5706</v>
      </c>
      <c r="D237" s="78" t="s">
        <v>4334</v>
      </c>
      <c r="E237" s="83">
        <v>700.25</v>
      </c>
      <c r="F237" s="85">
        <v>294.10499999999996</v>
      </c>
    </row>
    <row r="238" spans="1:6" x14ac:dyDescent="0.25">
      <c r="A238" s="84" t="s">
        <v>3847</v>
      </c>
      <c r="B238" s="78" t="s">
        <v>5700</v>
      </c>
      <c r="C238" s="78" t="s">
        <v>5701</v>
      </c>
      <c r="D238" s="78" t="s">
        <v>4335</v>
      </c>
      <c r="E238" s="83">
        <v>518.70000000000005</v>
      </c>
      <c r="F238" s="85">
        <v>217.85400000000001</v>
      </c>
    </row>
    <row r="239" spans="1:6" x14ac:dyDescent="0.25">
      <c r="A239" s="84" t="s">
        <v>3848</v>
      </c>
      <c r="B239" s="78" t="s">
        <v>5700</v>
      </c>
      <c r="C239" s="78" t="s">
        <v>5702</v>
      </c>
      <c r="D239" s="78" t="s">
        <v>4336</v>
      </c>
      <c r="E239" s="83">
        <v>700.25</v>
      </c>
      <c r="F239" s="85">
        <v>294.10499999999996</v>
      </c>
    </row>
    <row r="240" spans="1:6" x14ac:dyDescent="0.25">
      <c r="A240" s="84" t="s">
        <v>3849</v>
      </c>
      <c r="B240" s="78" t="s">
        <v>5700</v>
      </c>
      <c r="C240" s="78" t="s">
        <v>5705</v>
      </c>
      <c r="D240" s="78" t="s">
        <v>4337</v>
      </c>
      <c r="E240" s="83">
        <v>585.24</v>
      </c>
      <c r="F240" s="85">
        <v>245.80079999999998</v>
      </c>
    </row>
    <row r="241" spans="1:6" x14ac:dyDescent="0.25">
      <c r="A241" s="84" t="s">
        <v>3850</v>
      </c>
      <c r="B241" s="78" t="s">
        <v>5700</v>
      </c>
      <c r="C241" s="78" t="s">
        <v>5706</v>
      </c>
      <c r="D241" s="78" t="s">
        <v>4338</v>
      </c>
      <c r="E241" s="83">
        <v>790.08</v>
      </c>
      <c r="F241" s="85">
        <v>331.83359999999999</v>
      </c>
    </row>
    <row r="242" spans="1:6" x14ac:dyDescent="0.25">
      <c r="A242" s="84" t="s">
        <v>3851</v>
      </c>
      <c r="B242" s="78" t="s">
        <v>5700</v>
      </c>
      <c r="C242" s="78" t="s">
        <v>5703</v>
      </c>
      <c r="D242" s="78" t="s">
        <v>4339</v>
      </c>
      <c r="E242" s="83">
        <v>585.24</v>
      </c>
      <c r="F242" s="85">
        <v>245.80079999999998</v>
      </c>
    </row>
    <row r="243" spans="1:6" x14ac:dyDescent="0.25">
      <c r="A243" s="84" t="s">
        <v>3852</v>
      </c>
      <c r="B243" s="78" t="s">
        <v>5700</v>
      </c>
      <c r="C243" s="78" t="s">
        <v>5704</v>
      </c>
      <c r="D243" s="78" t="s">
        <v>4340</v>
      </c>
      <c r="E243" s="83">
        <v>790.08</v>
      </c>
      <c r="F243" s="85">
        <v>331.83359999999999</v>
      </c>
    </row>
    <row r="244" spans="1:6" x14ac:dyDescent="0.25">
      <c r="A244" s="84" t="s">
        <v>3853</v>
      </c>
      <c r="B244" s="78" t="s">
        <v>5700</v>
      </c>
      <c r="C244" s="78" t="s">
        <v>5701</v>
      </c>
      <c r="D244" s="78" t="s">
        <v>4341</v>
      </c>
      <c r="E244" s="83">
        <v>585.24</v>
      </c>
      <c r="F244" s="85">
        <v>245.80079999999998</v>
      </c>
    </row>
    <row r="245" spans="1:6" x14ac:dyDescent="0.25">
      <c r="A245" s="84" t="s">
        <v>3854</v>
      </c>
      <c r="B245" s="78" t="s">
        <v>5700</v>
      </c>
      <c r="C245" s="78" t="s">
        <v>5702</v>
      </c>
      <c r="D245" s="78" t="s">
        <v>4342</v>
      </c>
      <c r="E245" s="83">
        <v>790.08</v>
      </c>
      <c r="F245" s="85">
        <v>331.83359999999999</v>
      </c>
    </row>
    <row r="246" spans="1:6" x14ac:dyDescent="0.25">
      <c r="A246" s="84" t="s">
        <v>3855</v>
      </c>
      <c r="B246" s="78" t="s">
        <v>5700</v>
      </c>
      <c r="C246" s="78" t="s">
        <v>5701</v>
      </c>
      <c r="D246" s="78" t="s">
        <v>4343</v>
      </c>
      <c r="E246" s="83">
        <v>102.23</v>
      </c>
      <c r="F246" s="85">
        <v>42.936599999999999</v>
      </c>
    </row>
    <row r="247" spans="1:6" x14ac:dyDescent="0.25">
      <c r="A247" s="84" t="s">
        <v>3856</v>
      </c>
      <c r="B247" s="78" t="s">
        <v>5700</v>
      </c>
      <c r="C247" s="78" t="s">
        <v>5701</v>
      </c>
      <c r="D247" s="78" t="s">
        <v>4344</v>
      </c>
      <c r="E247" s="83">
        <v>90.43</v>
      </c>
      <c r="F247" s="85">
        <v>37.980600000000003</v>
      </c>
    </row>
    <row r="248" spans="1:6" x14ac:dyDescent="0.25">
      <c r="A248" s="84" t="s">
        <v>3857</v>
      </c>
      <c r="B248" s="78" t="s">
        <v>5700</v>
      </c>
      <c r="C248" s="78" t="s">
        <v>5701</v>
      </c>
      <c r="D248" s="78" t="s">
        <v>4345</v>
      </c>
      <c r="E248" s="83">
        <v>188.73</v>
      </c>
      <c r="F248" s="85">
        <v>79.266599999999997</v>
      </c>
    </row>
    <row r="249" spans="1:6" x14ac:dyDescent="0.25">
      <c r="A249" s="84" t="s">
        <v>3858</v>
      </c>
      <c r="B249" s="78" t="s">
        <v>5700</v>
      </c>
      <c r="C249" s="78" t="s">
        <v>5701</v>
      </c>
      <c r="D249" s="78" t="s">
        <v>4346</v>
      </c>
      <c r="E249" s="83">
        <v>1094.8699999999999</v>
      </c>
      <c r="F249" s="85">
        <v>459.84539999999993</v>
      </c>
    </row>
    <row r="250" spans="1:6" x14ac:dyDescent="0.25">
      <c r="A250" s="84" t="s">
        <v>3859</v>
      </c>
      <c r="B250" s="78" t="s">
        <v>5700</v>
      </c>
      <c r="C250" s="78" t="s">
        <v>5703</v>
      </c>
      <c r="D250" s="78" t="s">
        <v>4347</v>
      </c>
      <c r="E250" s="83">
        <v>1094.8699999999999</v>
      </c>
      <c r="F250" s="85">
        <v>459.84539999999993</v>
      </c>
    </row>
    <row r="251" spans="1:6" x14ac:dyDescent="0.25">
      <c r="A251" s="84" t="s">
        <v>3860</v>
      </c>
      <c r="B251" s="78" t="s">
        <v>5700</v>
      </c>
      <c r="C251" s="78" t="s">
        <v>5704</v>
      </c>
      <c r="D251" s="78" t="s">
        <v>4348</v>
      </c>
      <c r="E251" s="83">
        <v>1246.0999999999999</v>
      </c>
      <c r="F251" s="85">
        <v>523.36199999999997</v>
      </c>
    </row>
    <row r="252" spans="1:6" x14ac:dyDescent="0.25">
      <c r="A252" s="84" t="s">
        <v>3861</v>
      </c>
      <c r="B252" s="78" t="s">
        <v>5700</v>
      </c>
      <c r="C252" s="78" t="s">
        <v>5701</v>
      </c>
      <c r="D252" s="78" t="s">
        <v>4349</v>
      </c>
      <c r="E252" s="83">
        <v>1246.0999999999999</v>
      </c>
      <c r="F252" s="85">
        <v>523.36199999999997</v>
      </c>
    </row>
    <row r="253" spans="1:6" x14ac:dyDescent="0.25">
      <c r="A253" s="84" t="s">
        <v>3862</v>
      </c>
      <c r="B253" s="78" t="s">
        <v>5700</v>
      </c>
      <c r="C253" s="78" t="s">
        <v>5702</v>
      </c>
      <c r="D253" s="78" t="s">
        <v>4350</v>
      </c>
      <c r="E253" s="83">
        <v>1682.23</v>
      </c>
      <c r="F253" s="85">
        <v>706.53660000000002</v>
      </c>
    </row>
    <row r="254" spans="1:6" x14ac:dyDescent="0.25">
      <c r="A254" s="84" t="s">
        <v>3863</v>
      </c>
      <c r="B254" s="78" t="s">
        <v>5700</v>
      </c>
      <c r="C254" s="78" t="s">
        <v>5701</v>
      </c>
      <c r="D254" s="78" t="s">
        <v>4351</v>
      </c>
      <c r="E254" s="83">
        <v>1418.49</v>
      </c>
      <c r="F254" s="85">
        <v>595.76580000000001</v>
      </c>
    </row>
    <row r="255" spans="1:6" x14ac:dyDescent="0.25">
      <c r="A255" s="84" t="s">
        <v>3864</v>
      </c>
      <c r="B255" s="78" t="s">
        <v>5700</v>
      </c>
      <c r="C255" s="78" t="s">
        <v>5701</v>
      </c>
      <c r="D255" s="78" t="s">
        <v>4352</v>
      </c>
      <c r="E255" s="83">
        <v>598.85</v>
      </c>
      <c r="F255" s="85">
        <v>251.517</v>
      </c>
    </row>
    <row r="256" spans="1:6" x14ac:dyDescent="0.25">
      <c r="A256" s="84" t="s">
        <v>3865</v>
      </c>
      <c r="B256" s="78" t="s">
        <v>5700</v>
      </c>
      <c r="C256" s="78" t="s">
        <v>5701</v>
      </c>
      <c r="D256" s="78" t="s">
        <v>4353</v>
      </c>
      <c r="E256" s="83">
        <v>136.1</v>
      </c>
      <c r="F256" s="85">
        <v>57.161999999999999</v>
      </c>
    </row>
    <row r="257" spans="1:6" x14ac:dyDescent="0.25">
      <c r="A257" s="84" t="s">
        <v>3866</v>
      </c>
      <c r="B257" s="78" t="s">
        <v>5700</v>
      </c>
      <c r="C257" s="78" t="s">
        <v>5701</v>
      </c>
      <c r="D257" s="78" t="s">
        <v>4354</v>
      </c>
      <c r="E257" s="83">
        <v>2246.1999999999998</v>
      </c>
      <c r="F257" s="85">
        <v>943.40399999999988</v>
      </c>
    </row>
    <row r="258" spans="1:6" x14ac:dyDescent="0.25">
      <c r="A258" s="84" t="s">
        <v>3867</v>
      </c>
      <c r="B258" s="78" t="s">
        <v>5700</v>
      </c>
      <c r="C258" s="78" t="s">
        <v>5701</v>
      </c>
      <c r="D258" s="78" t="s">
        <v>4355</v>
      </c>
      <c r="E258" s="83">
        <v>365.66</v>
      </c>
      <c r="F258" s="85">
        <v>153.5772</v>
      </c>
    </row>
    <row r="259" spans="1:6" x14ac:dyDescent="0.25">
      <c r="A259" s="84" t="s">
        <v>3868</v>
      </c>
      <c r="B259" s="78" t="s">
        <v>5700</v>
      </c>
      <c r="C259" s="78" t="s">
        <v>5701</v>
      </c>
      <c r="D259" s="78" t="s">
        <v>4356</v>
      </c>
      <c r="E259" s="83">
        <v>257.08</v>
      </c>
      <c r="F259" s="85">
        <v>107.97359999999999</v>
      </c>
    </row>
    <row r="260" spans="1:6" x14ac:dyDescent="0.25">
      <c r="A260" s="84" t="s">
        <v>3869</v>
      </c>
      <c r="B260" s="78" t="s">
        <v>5700</v>
      </c>
      <c r="C260" s="78" t="s">
        <v>5701</v>
      </c>
      <c r="D260" s="78" t="s">
        <v>4357</v>
      </c>
      <c r="E260" s="83">
        <v>483.62</v>
      </c>
      <c r="F260" s="85">
        <v>203.12039999999999</v>
      </c>
    </row>
    <row r="261" spans="1:6" x14ac:dyDescent="0.25">
      <c r="A261" s="84" t="s">
        <v>3870</v>
      </c>
      <c r="B261" s="78" t="s">
        <v>5700</v>
      </c>
      <c r="C261" s="78" t="s">
        <v>5701</v>
      </c>
      <c r="D261" s="78" t="s">
        <v>4358</v>
      </c>
      <c r="E261" s="83">
        <v>483.62</v>
      </c>
      <c r="F261" s="85">
        <v>203.12039999999999</v>
      </c>
    </row>
    <row r="262" spans="1:6" x14ac:dyDescent="0.25">
      <c r="A262" s="84" t="s">
        <v>3871</v>
      </c>
      <c r="B262" s="78" t="s">
        <v>5700</v>
      </c>
      <c r="C262" s="78" t="s">
        <v>5701</v>
      </c>
      <c r="D262" s="78" t="s">
        <v>4359</v>
      </c>
      <c r="E262" s="83">
        <v>1385.22</v>
      </c>
      <c r="F262" s="85">
        <v>581.79240000000004</v>
      </c>
    </row>
    <row r="263" spans="1:6" x14ac:dyDescent="0.25">
      <c r="A263" s="84" t="s">
        <v>3872</v>
      </c>
      <c r="B263" s="78" t="s">
        <v>5700</v>
      </c>
      <c r="C263" s="78" t="s">
        <v>5701</v>
      </c>
      <c r="D263" s="78" t="s">
        <v>4360</v>
      </c>
      <c r="E263" s="83">
        <v>1255.17</v>
      </c>
      <c r="F263" s="85">
        <v>527.17140000000006</v>
      </c>
    </row>
    <row r="264" spans="1:6" x14ac:dyDescent="0.25">
      <c r="A264" s="84" t="s">
        <v>3873</v>
      </c>
      <c r="B264" s="78" t="s">
        <v>5700</v>
      </c>
      <c r="C264" s="78" t="s">
        <v>5701</v>
      </c>
      <c r="D264" s="78" t="s">
        <v>4361</v>
      </c>
      <c r="E264" s="83">
        <v>1908.46</v>
      </c>
      <c r="F264" s="85">
        <v>801.55319999999995</v>
      </c>
    </row>
    <row r="265" spans="1:6" x14ac:dyDescent="0.25">
      <c r="A265" s="84" t="s">
        <v>3719</v>
      </c>
      <c r="B265" s="78" t="s">
        <v>5707</v>
      </c>
      <c r="C265" s="78" t="s">
        <v>5708</v>
      </c>
      <c r="D265" s="78" t="s">
        <v>4207</v>
      </c>
      <c r="E265" s="83">
        <v>296.39999999999998</v>
      </c>
      <c r="F265" s="85">
        <v>124.48799999999999</v>
      </c>
    </row>
    <row r="266" spans="1:6" x14ac:dyDescent="0.25">
      <c r="A266" s="84" t="s">
        <v>3720</v>
      </c>
      <c r="B266" s="78" t="s">
        <v>5707</v>
      </c>
      <c r="C266" s="78" t="s">
        <v>5708</v>
      </c>
      <c r="D266" s="78" t="s">
        <v>4208</v>
      </c>
      <c r="E266" s="83">
        <v>363.09</v>
      </c>
      <c r="F266" s="85">
        <v>152.49779999999998</v>
      </c>
    </row>
    <row r="267" spans="1:6" x14ac:dyDescent="0.25">
      <c r="A267" s="84" t="s">
        <v>3721</v>
      </c>
      <c r="B267" s="78" t="s">
        <v>5707</v>
      </c>
      <c r="C267" s="78" t="s">
        <v>5708</v>
      </c>
      <c r="D267" s="78" t="s">
        <v>4209</v>
      </c>
      <c r="E267" s="83">
        <v>156.66999999999999</v>
      </c>
      <c r="F267" s="85">
        <v>65.801399999999987</v>
      </c>
    </row>
    <row r="268" spans="1:6" x14ac:dyDescent="0.25">
      <c r="A268" s="84" t="s">
        <v>3722</v>
      </c>
      <c r="B268" s="78" t="s">
        <v>5707</v>
      </c>
      <c r="C268" s="78" t="s">
        <v>5708</v>
      </c>
      <c r="D268" s="78" t="s">
        <v>4210</v>
      </c>
      <c r="E268" s="83">
        <v>168.31</v>
      </c>
      <c r="F268" s="85">
        <v>70.690200000000004</v>
      </c>
    </row>
    <row r="269" spans="1:6" x14ac:dyDescent="0.25">
      <c r="A269" s="84" t="s">
        <v>3723</v>
      </c>
      <c r="B269" s="78" t="s">
        <v>5707</v>
      </c>
      <c r="C269" s="78" t="s">
        <v>5708</v>
      </c>
      <c r="D269" s="78" t="s">
        <v>4211</v>
      </c>
      <c r="E269" s="83">
        <v>184.4</v>
      </c>
      <c r="F269" s="85">
        <v>77.447999999999993</v>
      </c>
    </row>
    <row r="270" spans="1:6" x14ac:dyDescent="0.25">
      <c r="A270" s="84" t="s">
        <v>3724</v>
      </c>
      <c r="B270" s="78" t="s">
        <v>5707</v>
      </c>
      <c r="C270" s="78" t="s">
        <v>5708</v>
      </c>
      <c r="D270" s="78" t="s">
        <v>4212</v>
      </c>
      <c r="E270" s="83">
        <v>224.42</v>
      </c>
      <c r="F270" s="85">
        <v>94.256399999999985</v>
      </c>
    </row>
    <row r="271" spans="1:6" x14ac:dyDescent="0.25">
      <c r="A271" s="84" t="s">
        <v>3725</v>
      </c>
      <c r="B271" s="78" t="s">
        <v>5707</v>
      </c>
      <c r="C271" s="78" t="s">
        <v>5708</v>
      </c>
      <c r="D271" s="78" t="s">
        <v>4213</v>
      </c>
      <c r="E271" s="83">
        <v>112.21</v>
      </c>
      <c r="F271" s="85">
        <v>47.128199999999993</v>
      </c>
    </row>
    <row r="272" spans="1:6" x14ac:dyDescent="0.25">
      <c r="A272" s="84" t="s">
        <v>3726</v>
      </c>
      <c r="B272" s="78" t="s">
        <v>5707</v>
      </c>
      <c r="C272" s="78" t="s">
        <v>5708</v>
      </c>
      <c r="D272" s="78" t="s">
        <v>4214</v>
      </c>
      <c r="E272" s="83">
        <v>181.65</v>
      </c>
      <c r="F272" s="85">
        <v>76.293000000000006</v>
      </c>
    </row>
    <row r="273" spans="1:6" x14ac:dyDescent="0.25">
      <c r="A273" s="84" t="s">
        <v>3727</v>
      </c>
      <c r="B273" s="78" t="s">
        <v>5707</v>
      </c>
      <c r="C273" s="78" t="s">
        <v>5708</v>
      </c>
      <c r="D273" s="78" t="s">
        <v>4215</v>
      </c>
      <c r="E273" s="83">
        <v>409.67</v>
      </c>
      <c r="F273" s="85">
        <v>172.06139999999999</v>
      </c>
    </row>
    <row r="274" spans="1:6" x14ac:dyDescent="0.25">
      <c r="A274" s="84" t="s">
        <v>3728</v>
      </c>
      <c r="B274" s="78" t="s">
        <v>5707</v>
      </c>
      <c r="C274" s="78" t="s">
        <v>5708</v>
      </c>
      <c r="D274" s="78" t="s">
        <v>4216</v>
      </c>
      <c r="E274" s="83">
        <v>347.21</v>
      </c>
      <c r="F274" s="85">
        <v>145.82819999999998</v>
      </c>
    </row>
    <row r="275" spans="1:6" x14ac:dyDescent="0.25">
      <c r="A275" s="84" t="s">
        <v>3729</v>
      </c>
      <c r="B275" s="78" t="s">
        <v>5707</v>
      </c>
      <c r="C275" s="78" t="s">
        <v>5709</v>
      </c>
      <c r="D275" s="78" t="s">
        <v>4217</v>
      </c>
      <c r="E275" s="83">
        <v>181.65</v>
      </c>
      <c r="F275" s="85">
        <v>76.293000000000006</v>
      </c>
    </row>
    <row r="276" spans="1:6" x14ac:dyDescent="0.25">
      <c r="A276" s="84" t="s">
        <v>3730</v>
      </c>
      <c r="B276" s="78" t="s">
        <v>5707</v>
      </c>
      <c r="C276" s="78" t="s">
        <v>5709</v>
      </c>
      <c r="D276" s="78" t="s">
        <v>4218</v>
      </c>
      <c r="E276" s="83">
        <v>168.31</v>
      </c>
      <c r="F276" s="85">
        <v>70.690200000000004</v>
      </c>
    </row>
    <row r="277" spans="1:6" x14ac:dyDescent="0.25">
      <c r="A277" s="84" t="s">
        <v>3731</v>
      </c>
      <c r="B277" s="78" t="s">
        <v>5707</v>
      </c>
      <c r="C277" s="78" t="s">
        <v>5709</v>
      </c>
      <c r="D277" s="78" t="s">
        <v>4219</v>
      </c>
      <c r="E277" s="83">
        <v>184.4</v>
      </c>
      <c r="F277" s="85">
        <v>77.447999999999993</v>
      </c>
    </row>
    <row r="278" spans="1:6" x14ac:dyDescent="0.25">
      <c r="A278" s="84" t="s">
        <v>3732</v>
      </c>
      <c r="B278" s="78" t="s">
        <v>5707</v>
      </c>
      <c r="C278" s="78" t="s">
        <v>5709</v>
      </c>
      <c r="D278" s="78" t="s">
        <v>4220</v>
      </c>
      <c r="E278" s="83">
        <v>211.72</v>
      </c>
      <c r="F278" s="85">
        <v>88.922399999999996</v>
      </c>
    </row>
    <row r="279" spans="1:6" x14ac:dyDescent="0.25">
      <c r="A279" s="84" t="s">
        <v>3733</v>
      </c>
      <c r="B279" s="78" t="s">
        <v>5707</v>
      </c>
      <c r="C279" s="78" t="s">
        <v>5709</v>
      </c>
      <c r="D279" s="78" t="s">
        <v>4221</v>
      </c>
      <c r="E279" s="83">
        <v>156.66999999999999</v>
      </c>
      <c r="F279" s="85">
        <v>65.801399999999987</v>
      </c>
    </row>
    <row r="280" spans="1:6" x14ac:dyDescent="0.25">
      <c r="A280" s="84" t="s">
        <v>3734</v>
      </c>
      <c r="B280" s="78" t="s">
        <v>5707</v>
      </c>
      <c r="C280" s="78" t="s">
        <v>5709</v>
      </c>
      <c r="D280" s="78" t="s">
        <v>4222</v>
      </c>
      <c r="E280" s="83">
        <v>167.26</v>
      </c>
      <c r="F280" s="85">
        <v>70.249199999999988</v>
      </c>
    </row>
    <row r="281" spans="1:6" x14ac:dyDescent="0.25">
      <c r="A281" s="84" t="s">
        <v>3735</v>
      </c>
      <c r="B281" s="78" t="s">
        <v>5707</v>
      </c>
      <c r="C281" s="78" t="s">
        <v>5709</v>
      </c>
      <c r="D281" s="78" t="s">
        <v>4223</v>
      </c>
      <c r="E281" s="83">
        <v>181.65</v>
      </c>
      <c r="F281" s="85">
        <v>76.293000000000006</v>
      </c>
    </row>
    <row r="282" spans="1:6" x14ac:dyDescent="0.25">
      <c r="A282" s="84" t="s">
        <v>3736</v>
      </c>
      <c r="B282" s="78" t="s">
        <v>5707</v>
      </c>
      <c r="C282" s="78" t="s">
        <v>5709</v>
      </c>
      <c r="D282" s="78" t="s">
        <v>4224</v>
      </c>
      <c r="E282" s="83">
        <v>232.89</v>
      </c>
      <c r="F282" s="85">
        <v>97.813799999999986</v>
      </c>
    </row>
    <row r="283" spans="1:6" x14ac:dyDescent="0.25">
      <c r="A283" s="84" t="s">
        <v>3737</v>
      </c>
      <c r="B283" s="78" t="s">
        <v>5707</v>
      </c>
      <c r="C283" s="78" t="s">
        <v>5709</v>
      </c>
      <c r="D283" s="78" t="s">
        <v>4225</v>
      </c>
      <c r="E283" s="83">
        <v>208.54</v>
      </c>
      <c r="F283" s="85">
        <v>87.586799999999997</v>
      </c>
    </row>
    <row r="284" spans="1:6" x14ac:dyDescent="0.25">
      <c r="A284" s="84" t="s">
        <v>3738</v>
      </c>
      <c r="B284" s="78" t="s">
        <v>5707</v>
      </c>
      <c r="C284" s="78" t="s">
        <v>5709</v>
      </c>
      <c r="D284" s="78" t="s">
        <v>4226</v>
      </c>
      <c r="E284" s="83">
        <v>224.42</v>
      </c>
      <c r="F284" s="85">
        <v>94.256399999999985</v>
      </c>
    </row>
    <row r="285" spans="1:6" x14ac:dyDescent="0.25">
      <c r="A285" s="84" t="s">
        <v>3739</v>
      </c>
      <c r="B285" s="78" t="s">
        <v>5707</v>
      </c>
      <c r="C285" s="78" t="s">
        <v>5709</v>
      </c>
      <c r="D285" s="78" t="s">
        <v>4227</v>
      </c>
      <c r="E285" s="83">
        <v>233.95</v>
      </c>
      <c r="F285" s="85">
        <v>98.258999999999986</v>
      </c>
    </row>
    <row r="286" spans="1:6" x14ac:dyDescent="0.25">
      <c r="A286" s="84" t="s">
        <v>3740</v>
      </c>
      <c r="B286" s="78" t="s">
        <v>5707</v>
      </c>
      <c r="C286" s="78" t="s">
        <v>5709</v>
      </c>
      <c r="D286" s="78" t="s">
        <v>4228</v>
      </c>
      <c r="E286" s="83">
        <v>276.99</v>
      </c>
      <c r="F286" s="85">
        <v>116.33580000000001</v>
      </c>
    </row>
    <row r="287" spans="1:6" x14ac:dyDescent="0.25">
      <c r="A287" s="84" t="s">
        <v>3741</v>
      </c>
      <c r="B287" s="78" t="s">
        <v>5707</v>
      </c>
      <c r="C287" s="78" t="s">
        <v>5709</v>
      </c>
      <c r="D287" s="78" t="s">
        <v>4229</v>
      </c>
      <c r="E287" s="83">
        <v>359.02</v>
      </c>
      <c r="F287" s="85">
        <v>150.7884</v>
      </c>
    </row>
    <row r="288" spans="1:6" x14ac:dyDescent="0.25">
      <c r="A288" s="84" t="s">
        <v>3742</v>
      </c>
      <c r="B288" s="78" t="s">
        <v>5707</v>
      </c>
      <c r="C288" s="78" t="s">
        <v>5709</v>
      </c>
      <c r="D288" s="78" t="s">
        <v>4230</v>
      </c>
      <c r="E288" s="83">
        <v>296.39999999999998</v>
      </c>
      <c r="F288" s="85">
        <v>124.48799999999999</v>
      </c>
    </row>
    <row r="289" spans="1:6" x14ac:dyDescent="0.25">
      <c r="A289" s="84" t="s">
        <v>3743</v>
      </c>
      <c r="B289" s="78" t="s">
        <v>5707</v>
      </c>
      <c r="C289" s="78" t="s">
        <v>5709</v>
      </c>
      <c r="D289" s="78" t="s">
        <v>4231</v>
      </c>
      <c r="E289" s="83">
        <v>347.21</v>
      </c>
      <c r="F289" s="85">
        <v>145.82819999999998</v>
      </c>
    </row>
    <row r="290" spans="1:6" x14ac:dyDescent="0.25">
      <c r="A290" s="84" t="s">
        <v>3744</v>
      </c>
      <c r="B290" s="78" t="s">
        <v>5707</v>
      </c>
      <c r="C290" s="78" t="s">
        <v>5709</v>
      </c>
      <c r="D290" s="78" t="s">
        <v>4232</v>
      </c>
      <c r="E290" s="83">
        <v>363.09</v>
      </c>
      <c r="F290" s="85">
        <v>152.49779999999998</v>
      </c>
    </row>
    <row r="291" spans="1:6" x14ac:dyDescent="0.25">
      <c r="A291" s="84" t="s">
        <v>3745</v>
      </c>
      <c r="B291" s="78" t="s">
        <v>5707</v>
      </c>
      <c r="C291" s="78" t="s">
        <v>5709</v>
      </c>
      <c r="D291" s="78" t="s">
        <v>4233</v>
      </c>
      <c r="E291" s="83">
        <v>409.67</v>
      </c>
      <c r="F291" s="85">
        <v>172.06139999999999</v>
      </c>
    </row>
    <row r="292" spans="1:6" x14ac:dyDescent="0.25">
      <c r="A292" s="84" t="s">
        <v>3746</v>
      </c>
      <c r="B292" s="78" t="s">
        <v>5707</v>
      </c>
      <c r="C292" s="78" t="s">
        <v>5709</v>
      </c>
      <c r="D292" s="78" t="s">
        <v>4234</v>
      </c>
      <c r="E292" s="83">
        <v>559.99</v>
      </c>
      <c r="F292" s="85">
        <v>235.19579999999999</v>
      </c>
    </row>
    <row r="293" spans="1:6" x14ac:dyDescent="0.25">
      <c r="A293" s="84" t="s">
        <v>3747</v>
      </c>
      <c r="B293" s="78" t="s">
        <v>5707</v>
      </c>
      <c r="C293" s="78" t="s">
        <v>5709</v>
      </c>
      <c r="D293" s="78" t="s">
        <v>4235</v>
      </c>
      <c r="E293" s="83">
        <v>872.27</v>
      </c>
      <c r="F293" s="85">
        <v>366.35339999999997</v>
      </c>
    </row>
    <row r="294" spans="1:6" x14ac:dyDescent="0.25">
      <c r="A294" s="84" t="s">
        <v>3748</v>
      </c>
      <c r="B294" s="78" t="s">
        <v>5707</v>
      </c>
      <c r="C294" s="78" t="s">
        <v>5708</v>
      </c>
      <c r="D294" s="78" t="s">
        <v>4236</v>
      </c>
      <c r="E294" s="83">
        <v>181.65</v>
      </c>
      <c r="F294" s="85">
        <v>76.293000000000006</v>
      </c>
    </row>
    <row r="295" spans="1:6" x14ac:dyDescent="0.25">
      <c r="A295" s="84" t="s">
        <v>3749</v>
      </c>
      <c r="B295" s="78" t="s">
        <v>5707</v>
      </c>
      <c r="C295" s="78" t="s">
        <v>5708</v>
      </c>
      <c r="D295" s="78" t="s">
        <v>4237</v>
      </c>
      <c r="E295" s="83">
        <v>167.26</v>
      </c>
      <c r="F295" s="85">
        <v>70.249199999999988</v>
      </c>
    </row>
    <row r="296" spans="1:6" x14ac:dyDescent="0.25">
      <c r="A296" s="84" t="s">
        <v>3750</v>
      </c>
      <c r="B296" s="78" t="s">
        <v>5707</v>
      </c>
      <c r="C296" s="78" t="s">
        <v>5708</v>
      </c>
      <c r="D296" s="78" t="s">
        <v>4238</v>
      </c>
      <c r="E296" s="83">
        <v>232.89</v>
      </c>
      <c r="F296" s="85">
        <v>97.813799999999986</v>
      </c>
    </row>
    <row r="297" spans="1:6" x14ac:dyDescent="0.25">
      <c r="A297" s="84" t="s">
        <v>3751</v>
      </c>
      <c r="B297" s="78" t="s">
        <v>5707</v>
      </c>
      <c r="C297" s="78" t="s">
        <v>5708</v>
      </c>
      <c r="D297" s="78" t="s">
        <v>4239</v>
      </c>
      <c r="E297" s="83">
        <v>224.42</v>
      </c>
      <c r="F297" s="85">
        <v>94.256399999999985</v>
      </c>
    </row>
    <row r="298" spans="1:6" x14ac:dyDescent="0.25">
      <c r="A298" s="84" t="s">
        <v>3752</v>
      </c>
      <c r="B298" s="78" t="s">
        <v>5707</v>
      </c>
      <c r="C298" s="78" t="s">
        <v>5708</v>
      </c>
      <c r="D298" s="78" t="s">
        <v>4240</v>
      </c>
      <c r="E298" s="83">
        <v>233.95</v>
      </c>
      <c r="F298" s="85">
        <v>98.258999999999986</v>
      </c>
    </row>
    <row r="299" spans="1:6" x14ac:dyDescent="0.25">
      <c r="A299" s="84" t="s">
        <v>3753</v>
      </c>
      <c r="B299" s="78" t="s">
        <v>5707</v>
      </c>
      <c r="C299" s="78" t="s">
        <v>5708</v>
      </c>
      <c r="D299" s="78" t="s">
        <v>4241</v>
      </c>
      <c r="E299" s="83">
        <v>211.72</v>
      </c>
      <c r="F299" s="85">
        <v>88.922399999999996</v>
      </c>
    </row>
    <row r="300" spans="1:6" x14ac:dyDescent="0.25">
      <c r="A300" s="84" t="s">
        <v>3874</v>
      </c>
      <c r="B300" s="78" t="s">
        <v>5710</v>
      </c>
      <c r="C300" s="78" t="s">
        <v>5711</v>
      </c>
      <c r="D300" s="78" t="s">
        <v>4362</v>
      </c>
      <c r="E300" s="83">
        <v>3143.4</v>
      </c>
      <c r="F300" s="85">
        <v>1320.2280000000001</v>
      </c>
    </row>
    <row r="301" spans="1:6" x14ac:dyDescent="0.25">
      <c r="A301" s="84" t="s">
        <v>3875</v>
      </c>
      <c r="B301" s="78" t="s">
        <v>5710</v>
      </c>
      <c r="C301" s="78" t="s">
        <v>5711</v>
      </c>
      <c r="D301" s="78" t="s">
        <v>4363</v>
      </c>
      <c r="E301" s="83">
        <v>2813.85</v>
      </c>
      <c r="F301" s="85">
        <v>1181.817</v>
      </c>
    </row>
    <row r="302" spans="1:6" x14ac:dyDescent="0.25">
      <c r="A302" s="84" t="s">
        <v>3876</v>
      </c>
      <c r="B302" s="78" t="s">
        <v>5710</v>
      </c>
      <c r="C302" s="78" t="s">
        <v>5712</v>
      </c>
      <c r="D302" s="78" t="s">
        <v>4364</v>
      </c>
      <c r="E302" s="83">
        <v>1930.83</v>
      </c>
      <c r="F302" s="85">
        <v>810.94859999999994</v>
      </c>
    </row>
    <row r="303" spans="1:6" x14ac:dyDescent="0.25">
      <c r="A303" s="84" t="s">
        <v>3877</v>
      </c>
      <c r="B303" s="78" t="s">
        <v>5710</v>
      </c>
      <c r="C303" s="78" t="s">
        <v>5712</v>
      </c>
      <c r="D303" s="78" t="s">
        <v>4365</v>
      </c>
      <c r="E303" s="83">
        <v>2027.38</v>
      </c>
      <c r="F303" s="85">
        <v>851.49959999999999</v>
      </c>
    </row>
    <row r="304" spans="1:6" x14ac:dyDescent="0.25">
      <c r="A304" s="84" t="s">
        <v>3878</v>
      </c>
      <c r="B304" s="78" t="s">
        <v>5710</v>
      </c>
      <c r="C304" s="78" t="s">
        <v>5711</v>
      </c>
      <c r="D304" s="78" t="s">
        <v>4366</v>
      </c>
      <c r="E304" s="83">
        <v>4374.57</v>
      </c>
      <c r="F304" s="85">
        <v>1837.3193999999999</v>
      </c>
    </row>
    <row r="305" spans="1:6" x14ac:dyDescent="0.25">
      <c r="A305" s="84" t="s">
        <v>3879</v>
      </c>
      <c r="B305" s="78" t="s">
        <v>5710</v>
      </c>
      <c r="C305" s="78" t="s">
        <v>5711</v>
      </c>
      <c r="D305" s="78" t="s">
        <v>4367</v>
      </c>
      <c r="E305" s="83">
        <v>3384.93</v>
      </c>
      <c r="F305" s="85">
        <v>1421.6705999999999</v>
      </c>
    </row>
    <row r="306" spans="1:6" x14ac:dyDescent="0.25">
      <c r="A306" s="84" t="s">
        <v>3880</v>
      </c>
      <c r="B306" s="78" t="s">
        <v>5710</v>
      </c>
      <c r="C306" s="78" t="s">
        <v>5711</v>
      </c>
      <c r="D306" s="78" t="s">
        <v>4368</v>
      </c>
      <c r="E306" s="83">
        <v>3564.21</v>
      </c>
      <c r="F306" s="85">
        <v>1496.9682</v>
      </c>
    </row>
    <row r="307" spans="1:6" x14ac:dyDescent="0.25">
      <c r="A307" s="84" t="s">
        <v>3881</v>
      </c>
      <c r="B307" s="78" t="s">
        <v>5710</v>
      </c>
      <c r="C307" s="78" t="s">
        <v>5713</v>
      </c>
      <c r="D307" s="78" t="s">
        <v>4369</v>
      </c>
      <c r="E307" s="83">
        <v>5852.05</v>
      </c>
      <c r="F307" s="85">
        <v>2457.8609999999999</v>
      </c>
    </row>
    <row r="308" spans="1:6" x14ac:dyDescent="0.25">
      <c r="A308" s="84" t="s">
        <v>3882</v>
      </c>
      <c r="B308" s="78" t="s">
        <v>5710</v>
      </c>
      <c r="C308" s="78" t="s">
        <v>5713</v>
      </c>
      <c r="D308" s="78" t="s">
        <v>4370</v>
      </c>
      <c r="E308" s="83">
        <v>5123.1099999999997</v>
      </c>
      <c r="F308" s="85">
        <v>2151.7061999999996</v>
      </c>
    </row>
    <row r="309" spans="1:6" x14ac:dyDescent="0.25">
      <c r="A309" s="84" t="s">
        <v>3883</v>
      </c>
      <c r="B309" s="78" t="s">
        <v>5710</v>
      </c>
      <c r="C309" s="78" t="s">
        <v>5714</v>
      </c>
      <c r="D309" s="78" t="s">
        <v>4371</v>
      </c>
      <c r="E309" s="83">
        <v>3820.82</v>
      </c>
      <c r="F309" s="85">
        <v>1604.7444</v>
      </c>
    </row>
    <row r="310" spans="1:6" x14ac:dyDescent="0.25">
      <c r="A310" s="84" t="s">
        <v>3884</v>
      </c>
      <c r="B310" s="78" t="s">
        <v>5710</v>
      </c>
      <c r="C310" s="78" t="s">
        <v>5715</v>
      </c>
      <c r="D310" s="78" t="s">
        <v>4372</v>
      </c>
      <c r="E310" s="83">
        <v>3820.82</v>
      </c>
      <c r="F310" s="85">
        <v>1604.7444</v>
      </c>
    </row>
    <row r="311" spans="1:6" x14ac:dyDescent="0.25">
      <c r="A311" s="84" t="s">
        <v>3885</v>
      </c>
      <c r="B311" s="78" t="s">
        <v>5710</v>
      </c>
      <c r="C311" s="78" t="s">
        <v>5713</v>
      </c>
      <c r="D311" s="78" t="s">
        <v>4373</v>
      </c>
      <c r="E311" s="83">
        <v>5123.1099999999997</v>
      </c>
      <c r="F311" s="85">
        <v>2151.7061999999996</v>
      </c>
    </row>
    <row r="312" spans="1:6" x14ac:dyDescent="0.25">
      <c r="A312" s="84" t="s">
        <v>3886</v>
      </c>
      <c r="B312" s="78" t="s">
        <v>5710</v>
      </c>
      <c r="C312" s="78" t="s">
        <v>5714</v>
      </c>
      <c r="D312" s="78" t="s">
        <v>4374</v>
      </c>
      <c r="E312" s="83">
        <v>4216.55</v>
      </c>
      <c r="F312" s="85">
        <v>1770.951</v>
      </c>
    </row>
    <row r="313" spans="1:6" x14ac:dyDescent="0.25">
      <c r="A313" s="84" t="s">
        <v>3887</v>
      </c>
      <c r="B313" s="78" t="s">
        <v>5710</v>
      </c>
      <c r="C313" s="78" t="s">
        <v>5711</v>
      </c>
      <c r="D313" s="78" t="s">
        <v>4375</v>
      </c>
      <c r="E313" s="83">
        <v>4360.2</v>
      </c>
      <c r="F313" s="85">
        <v>1831.2839999999999</v>
      </c>
    </row>
    <row r="314" spans="1:6" x14ac:dyDescent="0.25">
      <c r="A314" s="84" t="s">
        <v>3888</v>
      </c>
      <c r="B314" s="78" t="s">
        <v>5710</v>
      </c>
      <c r="C314" s="78" t="s">
        <v>5715</v>
      </c>
      <c r="D314" s="78" t="s">
        <v>4376</v>
      </c>
      <c r="E314" s="83">
        <v>4648.3100000000004</v>
      </c>
      <c r="F314" s="85">
        <v>1952.2902000000001</v>
      </c>
    </row>
    <row r="315" spans="1:6" x14ac:dyDescent="0.25">
      <c r="A315" s="84" t="s">
        <v>3889</v>
      </c>
      <c r="B315" s="78" t="s">
        <v>5710</v>
      </c>
      <c r="C315" s="78" t="s">
        <v>5716</v>
      </c>
      <c r="D315" s="78" t="s">
        <v>4377</v>
      </c>
      <c r="E315" s="83">
        <v>350.67</v>
      </c>
      <c r="F315" s="85">
        <v>147.28139999999999</v>
      </c>
    </row>
    <row r="316" spans="1:6" x14ac:dyDescent="0.25">
      <c r="A316" s="84" t="s">
        <v>3890</v>
      </c>
      <c r="B316" s="78" t="s">
        <v>5710</v>
      </c>
      <c r="C316" s="78" t="s">
        <v>5717</v>
      </c>
      <c r="D316" s="78" t="s">
        <v>4378</v>
      </c>
      <c r="E316" s="83">
        <v>259.75</v>
      </c>
      <c r="F316" s="85">
        <v>109.095</v>
      </c>
    </row>
    <row r="317" spans="1:6" x14ac:dyDescent="0.25">
      <c r="A317" s="84" t="s">
        <v>3891</v>
      </c>
      <c r="B317" s="78" t="s">
        <v>5710</v>
      </c>
      <c r="C317" s="78" t="s">
        <v>5711</v>
      </c>
      <c r="D317" s="78" t="s">
        <v>4379</v>
      </c>
      <c r="E317" s="83">
        <v>245.05</v>
      </c>
      <c r="F317" s="85">
        <v>102.92100000000001</v>
      </c>
    </row>
    <row r="318" spans="1:6" x14ac:dyDescent="0.25">
      <c r="A318" s="84" t="s">
        <v>3892</v>
      </c>
      <c r="B318" s="78" t="s">
        <v>5710</v>
      </c>
      <c r="C318" s="78" t="s">
        <v>5718</v>
      </c>
      <c r="D318" s="78" t="s">
        <v>4380</v>
      </c>
      <c r="E318" s="83">
        <v>259.75</v>
      </c>
      <c r="F318" s="85">
        <v>109.095</v>
      </c>
    </row>
    <row r="319" spans="1:6" x14ac:dyDescent="0.25">
      <c r="A319" s="84" t="s">
        <v>3893</v>
      </c>
      <c r="B319" s="78" t="s">
        <v>5710</v>
      </c>
      <c r="C319" s="78" t="s">
        <v>5719</v>
      </c>
      <c r="D319" s="78" t="s">
        <v>4381</v>
      </c>
      <c r="E319" s="83">
        <v>350.67</v>
      </c>
      <c r="F319" s="85">
        <v>147.28139999999999</v>
      </c>
    </row>
    <row r="320" spans="1:6" x14ac:dyDescent="0.25">
      <c r="A320" s="84" t="s">
        <v>3894</v>
      </c>
      <c r="B320" s="78" t="s">
        <v>5710</v>
      </c>
      <c r="C320" s="78" t="s">
        <v>5711</v>
      </c>
      <c r="D320" s="78" t="s">
        <v>4382</v>
      </c>
      <c r="E320" s="83">
        <v>6683.95</v>
      </c>
      <c r="F320" s="85">
        <v>2807.259</v>
      </c>
    </row>
    <row r="321" spans="1:6" x14ac:dyDescent="0.25">
      <c r="A321" s="84" t="s">
        <v>3895</v>
      </c>
      <c r="B321" s="78" t="s">
        <v>5710</v>
      </c>
      <c r="C321" s="78" t="s">
        <v>5715</v>
      </c>
      <c r="D321" s="78" t="s">
        <v>4383</v>
      </c>
      <c r="E321" s="83">
        <v>6746.49</v>
      </c>
      <c r="F321" s="85">
        <v>2833.5257999999999</v>
      </c>
    </row>
    <row r="322" spans="1:6" x14ac:dyDescent="0.25">
      <c r="A322" s="84" t="s">
        <v>3896</v>
      </c>
      <c r="B322" s="78" t="s">
        <v>5710</v>
      </c>
      <c r="C322" s="78" t="s">
        <v>5716</v>
      </c>
      <c r="D322" s="78" t="s">
        <v>4384</v>
      </c>
      <c r="E322" s="83">
        <v>429.26</v>
      </c>
      <c r="F322" s="85">
        <v>180.28919999999999</v>
      </c>
    </row>
    <row r="323" spans="1:6" x14ac:dyDescent="0.25">
      <c r="A323" s="84" t="s">
        <v>3897</v>
      </c>
      <c r="B323" s="78" t="s">
        <v>5710</v>
      </c>
      <c r="C323" s="78" t="s">
        <v>5717</v>
      </c>
      <c r="D323" s="78" t="s">
        <v>4385</v>
      </c>
      <c r="E323" s="83">
        <v>317.97000000000003</v>
      </c>
      <c r="F323" s="85">
        <v>133.54740000000001</v>
      </c>
    </row>
    <row r="324" spans="1:6" x14ac:dyDescent="0.25">
      <c r="A324" s="84" t="s">
        <v>3898</v>
      </c>
      <c r="B324" s="78" t="s">
        <v>5710</v>
      </c>
      <c r="C324" s="78" t="s">
        <v>5720</v>
      </c>
      <c r="D324" s="78" t="s">
        <v>4386</v>
      </c>
      <c r="E324" s="83">
        <v>313.5</v>
      </c>
      <c r="F324" s="85">
        <v>131.66999999999999</v>
      </c>
    </row>
    <row r="325" spans="1:6" x14ac:dyDescent="0.25">
      <c r="A325" s="84" t="s">
        <v>3899</v>
      </c>
      <c r="B325" s="78" t="s">
        <v>5710</v>
      </c>
      <c r="C325" s="78" t="s">
        <v>5721</v>
      </c>
      <c r="D325" s="78" t="s">
        <v>4387</v>
      </c>
      <c r="E325" s="83">
        <v>423.22</v>
      </c>
      <c r="F325" s="85">
        <v>177.75239999999999</v>
      </c>
    </row>
    <row r="326" spans="1:6" x14ac:dyDescent="0.25">
      <c r="A326" s="84" t="s">
        <v>3900</v>
      </c>
      <c r="B326" s="78" t="s">
        <v>5710</v>
      </c>
      <c r="C326" s="78" t="s">
        <v>5722</v>
      </c>
      <c r="D326" s="78" t="s">
        <v>4388</v>
      </c>
      <c r="E326" s="83">
        <v>299.13</v>
      </c>
      <c r="F326" s="85">
        <v>125.63459999999999</v>
      </c>
    </row>
    <row r="327" spans="1:6" x14ac:dyDescent="0.25">
      <c r="A327" s="84" t="s">
        <v>3901</v>
      </c>
      <c r="B327" s="78" t="s">
        <v>5710</v>
      </c>
      <c r="C327" s="78" t="s">
        <v>5720</v>
      </c>
      <c r="D327" s="78" t="s">
        <v>4389</v>
      </c>
      <c r="E327" s="83">
        <v>261.95</v>
      </c>
      <c r="F327" s="85">
        <v>110.01899999999999</v>
      </c>
    </row>
    <row r="328" spans="1:6" x14ac:dyDescent="0.25">
      <c r="A328" s="84" t="s">
        <v>3902</v>
      </c>
      <c r="B328" s="78" t="s">
        <v>5710</v>
      </c>
      <c r="C328" s="78" t="s">
        <v>5720</v>
      </c>
      <c r="D328" s="78" t="s">
        <v>4390</v>
      </c>
      <c r="E328" s="83">
        <v>277.67</v>
      </c>
      <c r="F328" s="85">
        <v>116.62140000000001</v>
      </c>
    </row>
    <row r="329" spans="1:6" x14ac:dyDescent="0.25">
      <c r="A329" s="84" t="s">
        <v>3903</v>
      </c>
      <c r="B329" s="78" t="s">
        <v>5710</v>
      </c>
      <c r="C329" s="78" t="s">
        <v>5721</v>
      </c>
      <c r="D329" s="78" t="s">
        <v>4391</v>
      </c>
      <c r="E329" s="83">
        <v>374.85</v>
      </c>
      <c r="F329" s="85">
        <v>157.43700000000001</v>
      </c>
    </row>
    <row r="330" spans="1:6" x14ac:dyDescent="0.25">
      <c r="A330" s="84" t="s">
        <v>3904</v>
      </c>
      <c r="B330" s="78" t="s">
        <v>5710</v>
      </c>
      <c r="C330" s="78" t="s">
        <v>5713</v>
      </c>
      <c r="D330" s="78" t="s">
        <v>4392</v>
      </c>
      <c r="E330" s="83">
        <v>501.93</v>
      </c>
      <c r="F330" s="85">
        <v>210.81059999999999</v>
      </c>
    </row>
    <row r="331" spans="1:6" x14ac:dyDescent="0.25">
      <c r="A331" s="84" t="s">
        <v>3905</v>
      </c>
      <c r="B331" s="78" t="s">
        <v>5710</v>
      </c>
      <c r="C331" s="78" t="s">
        <v>5716</v>
      </c>
      <c r="D331" s="78" t="s">
        <v>4393</v>
      </c>
      <c r="E331" s="83">
        <v>532.04999999999995</v>
      </c>
      <c r="F331" s="85">
        <v>223.46099999999998</v>
      </c>
    </row>
    <row r="332" spans="1:6" x14ac:dyDescent="0.25">
      <c r="A332" s="84" t="s">
        <v>3906</v>
      </c>
      <c r="B332" s="78" t="s">
        <v>5710</v>
      </c>
      <c r="C332" s="78" t="s">
        <v>5711</v>
      </c>
      <c r="D332" s="78" t="s">
        <v>4394</v>
      </c>
      <c r="E332" s="83">
        <v>371.8</v>
      </c>
      <c r="F332" s="85">
        <v>156.15600000000001</v>
      </c>
    </row>
    <row r="333" spans="1:6" x14ac:dyDescent="0.25">
      <c r="A333" s="84" t="s">
        <v>3907</v>
      </c>
      <c r="B333" s="78" t="s">
        <v>5710</v>
      </c>
      <c r="C333" s="78" t="s">
        <v>5717</v>
      </c>
      <c r="D333" s="78" t="s">
        <v>4395</v>
      </c>
      <c r="E333" s="83">
        <v>394.11</v>
      </c>
      <c r="F333" s="85">
        <v>165.52619999999999</v>
      </c>
    </row>
    <row r="334" spans="1:6" x14ac:dyDescent="0.25">
      <c r="A334" s="84" t="s">
        <v>3908</v>
      </c>
      <c r="B334" s="78" t="s">
        <v>5710</v>
      </c>
      <c r="C334" s="78" t="s">
        <v>5719</v>
      </c>
      <c r="D334" s="78" t="s">
        <v>4396</v>
      </c>
      <c r="E334" s="83">
        <v>459.49</v>
      </c>
      <c r="F334" s="85">
        <v>192.98579999999998</v>
      </c>
    </row>
    <row r="335" spans="1:6" x14ac:dyDescent="0.25">
      <c r="A335" s="84" t="s">
        <v>3909</v>
      </c>
      <c r="B335" s="78" t="s">
        <v>5710</v>
      </c>
      <c r="C335" s="78" t="s">
        <v>5720</v>
      </c>
      <c r="D335" s="78" t="s">
        <v>4397</v>
      </c>
      <c r="E335" s="83">
        <v>385.5</v>
      </c>
      <c r="F335" s="85">
        <v>161.91</v>
      </c>
    </row>
    <row r="336" spans="1:6" x14ac:dyDescent="0.25">
      <c r="A336" s="84" t="s">
        <v>3910</v>
      </c>
      <c r="B336" s="78" t="s">
        <v>5710</v>
      </c>
      <c r="C336" s="78" t="s">
        <v>5713</v>
      </c>
      <c r="D336" s="78" t="s">
        <v>4398</v>
      </c>
      <c r="E336" s="83">
        <v>545.28</v>
      </c>
      <c r="F336" s="85">
        <v>229.01759999999999</v>
      </c>
    </row>
    <row r="337" spans="1:6" x14ac:dyDescent="0.25">
      <c r="A337" s="84" t="s">
        <v>3911</v>
      </c>
      <c r="B337" s="78" t="s">
        <v>5710</v>
      </c>
      <c r="C337" s="78" t="s">
        <v>5716</v>
      </c>
      <c r="D337" s="78" t="s">
        <v>4399</v>
      </c>
      <c r="E337" s="83">
        <v>578</v>
      </c>
      <c r="F337" s="85">
        <v>242.76</v>
      </c>
    </row>
    <row r="338" spans="1:6" x14ac:dyDescent="0.25">
      <c r="A338" s="84" t="s">
        <v>3912</v>
      </c>
      <c r="B338" s="78" t="s">
        <v>5710</v>
      </c>
      <c r="C338" s="78" t="s">
        <v>5711</v>
      </c>
      <c r="D338" s="78" t="s">
        <v>4400</v>
      </c>
      <c r="E338" s="83">
        <v>403.91</v>
      </c>
      <c r="F338" s="85">
        <v>169.6422</v>
      </c>
    </row>
    <row r="339" spans="1:6" x14ac:dyDescent="0.25">
      <c r="A339" s="84" t="s">
        <v>3913</v>
      </c>
      <c r="B339" s="78" t="s">
        <v>5710</v>
      </c>
      <c r="C339" s="78" t="s">
        <v>5717</v>
      </c>
      <c r="D339" s="78" t="s">
        <v>4401</v>
      </c>
      <c r="E339" s="83">
        <v>428.14</v>
      </c>
      <c r="F339" s="85">
        <v>179.81879999999998</v>
      </c>
    </row>
    <row r="340" spans="1:6" x14ac:dyDescent="0.25">
      <c r="A340" s="84" t="s">
        <v>3914</v>
      </c>
      <c r="B340" s="78" t="s">
        <v>5710</v>
      </c>
      <c r="C340" s="78" t="s">
        <v>5712</v>
      </c>
      <c r="D340" s="78" t="s">
        <v>4402</v>
      </c>
      <c r="E340" s="83">
        <v>414.05</v>
      </c>
      <c r="F340" s="85">
        <v>173.90100000000001</v>
      </c>
    </row>
    <row r="341" spans="1:6" x14ac:dyDescent="0.25">
      <c r="A341" s="84" t="s">
        <v>3915</v>
      </c>
      <c r="B341" s="78" t="s">
        <v>5710</v>
      </c>
      <c r="C341" s="78" t="s">
        <v>5718</v>
      </c>
      <c r="D341" s="78" t="s">
        <v>4403</v>
      </c>
      <c r="E341" s="83">
        <v>438.89</v>
      </c>
      <c r="F341" s="85">
        <v>184.3338</v>
      </c>
    </row>
    <row r="342" spans="1:6" x14ac:dyDescent="0.25">
      <c r="A342" s="84" t="s">
        <v>3916</v>
      </c>
      <c r="B342" s="78" t="s">
        <v>5710</v>
      </c>
      <c r="C342" s="78" t="s">
        <v>5719</v>
      </c>
      <c r="D342" s="78" t="s">
        <v>4404</v>
      </c>
      <c r="E342" s="83">
        <v>592.51</v>
      </c>
      <c r="F342" s="85">
        <v>248.85419999999999</v>
      </c>
    </row>
    <row r="343" spans="1:6" x14ac:dyDescent="0.25">
      <c r="A343" s="84" t="s">
        <v>3917</v>
      </c>
      <c r="B343" s="78" t="s">
        <v>5710</v>
      </c>
      <c r="C343" s="78" t="s">
        <v>5713</v>
      </c>
      <c r="D343" s="78" t="s">
        <v>4405</v>
      </c>
      <c r="E343" s="83">
        <v>701.56</v>
      </c>
      <c r="F343" s="85">
        <v>294.65519999999998</v>
      </c>
    </row>
    <row r="344" spans="1:6" x14ac:dyDescent="0.25">
      <c r="A344" s="84" t="s">
        <v>3918</v>
      </c>
      <c r="B344" s="78" t="s">
        <v>5710</v>
      </c>
      <c r="C344" s="78" t="s">
        <v>5716</v>
      </c>
      <c r="D344" s="78" t="s">
        <v>4406</v>
      </c>
      <c r="E344" s="83">
        <v>743.65</v>
      </c>
      <c r="F344" s="85">
        <v>312.33299999999997</v>
      </c>
    </row>
    <row r="345" spans="1:6" x14ac:dyDescent="0.25">
      <c r="A345" s="84" t="s">
        <v>3919</v>
      </c>
      <c r="B345" s="78" t="s">
        <v>5710</v>
      </c>
      <c r="C345" s="78" t="s">
        <v>5711</v>
      </c>
      <c r="D345" s="78" t="s">
        <v>4407</v>
      </c>
      <c r="E345" s="83">
        <v>519.67999999999995</v>
      </c>
      <c r="F345" s="85">
        <v>218.26559999999998</v>
      </c>
    </row>
    <row r="346" spans="1:6" x14ac:dyDescent="0.25">
      <c r="A346" s="84" t="s">
        <v>3920</v>
      </c>
      <c r="B346" s="78" t="s">
        <v>5710</v>
      </c>
      <c r="C346" s="78" t="s">
        <v>5717</v>
      </c>
      <c r="D346" s="78" t="s">
        <v>4408</v>
      </c>
      <c r="E346" s="83">
        <v>550.86</v>
      </c>
      <c r="F346" s="85">
        <v>231.3612</v>
      </c>
    </row>
    <row r="347" spans="1:6" x14ac:dyDescent="0.25">
      <c r="A347" s="84" t="s">
        <v>3921</v>
      </c>
      <c r="B347" s="78" t="s">
        <v>5710</v>
      </c>
      <c r="C347" s="78" t="s">
        <v>5718</v>
      </c>
      <c r="D347" s="78" t="s">
        <v>4409</v>
      </c>
      <c r="E347" s="83">
        <v>537.41999999999996</v>
      </c>
      <c r="F347" s="85">
        <v>225.71639999999996</v>
      </c>
    </row>
    <row r="348" spans="1:6" x14ac:dyDescent="0.25">
      <c r="A348" s="84" t="s">
        <v>3922</v>
      </c>
      <c r="B348" s="78" t="s">
        <v>5710</v>
      </c>
      <c r="C348" s="78" t="s">
        <v>5719</v>
      </c>
      <c r="D348" s="78" t="s">
        <v>4410</v>
      </c>
      <c r="E348" s="83">
        <v>725.52</v>
      </c>
      <c r="F348" s="85">
        <v>304.71839999999997</v>
      </c>
    </row>
    <row r="349" spans="1:6" x14ac:dyDescent="0.25">
      <c r="A349" s="84" t="s">
        <v>3923</v>
      </c>
      <c r="B349" s="78" t="s">
        <v>5710</v>
      </c>
      <c r="C349" s="78" t="s">
        <v>5713</v>
      </c>
      <c r="D349" s="78" t="s">
        <v>4411</v>
      </c>
      <c r="E349" s="83">
        <v>927.43</v>
      </c>
      <c r="F349" s="85">
        <v>389.52059999999994</v>
      </c>
    </row>
    <row r="350" spans="1:6" x14ac:dyDescent="0.25">
      <c r="A350" s="84" t="s">
        <v>3924</v>
      </c>
      <c r="B350" s="78" t="s">
        <v>5710</v>
      </c>
      <c r="C350" s="78" t="s">
        <v>5716</v>
      </c>
      <c r="D350" s="78" t="s">
        <v>4412</v>
      </c>
      <c r="E350" s="83">
        <v>983.08</v>
      </c>
      <c r="F350" s="85">
        <v>412.89359999999999</v>
      </c>
    </row>
    <row r="351" spans="1:6" x14ac:dyDescent="0.25">
      <c r="A351" s="84" t="s">
        <v>3925</v>
      </c>
      <c r="B351" s="78" t="s">
        <v>5710</v>
      </c>
      <c r="C351" s="78" t="s">
        <v>5711</v>
      </c>
      <c r="D351" s="78" t="s">
        <v>4413</v>
      </c>
      <c r="E351" s="83">
        <v>686.99</v>
      </c>
      <c r="F351" s="85">
        <v>288.53579999999999</v>
      </c>
    </row>
    <row r="352" spans="1:6" x14ac:dyDescent="0.25">
      <c r="A352" s="84" t="s">
        <v>3926</v>
      </c>
      <c r="B352" s="78" t="s">
        <v>5710</v>
      </c>
      <c r="C352" s="78" t="s">
        <v>5717</v>
      </c>
      <c r="D352" s="78" t="s">
        <v>4414</v>
      </c>
      <c r="E352" s="83">
        <v>728.2</v>
      </c>
      <c r="F352" s="85">
        <v>305.84399999999999</v>
      </c>
    </row>
    <row r="353" spans="1:6" x14ac:dyDescent="0.25">
      <c r="A353" s="84" t="s">
        <v>3927</v>
      </c>
      <c r="B353" s="78" t="s">
        <v>5710</v>
      </c>
      <c r="C353" s="78" t="s">
        <v>5713</v>
      </c>
      <c r="D353" s="78" t="s">
        <v>4415</v>
      </c>
      <c r="E353" s="83">
        <v>1243.42</v>
      </c>
      <c r="F353" s="85">
        <v>522.2364</v>
      </c>
    </row>
    <row r="354" spans="1:6" x14ac:dyDescent="0.25">
      <c r="A354" s="84" t="s">
        <v>3928</v>
      </c>
      <c r="B354" s="78" t="s">
        <v>5710</v>
      </c>
      <c r="C354" s="78" t="s">
        <v>5716</v>
      </c>
      <c r="D354" s="78" t="s">
        <v>4416</v>
      </c>
      <c r="E354" s="83">
        <v>1318.02</v>
      </c>
      <c r="F354" s="85">
        <v>553.5684</v>
      </c>
    </row>
    <row r="355" spans="1:6" x14ac:dyDescent="0.25">
      <c r="A355" s="84" t="s">
        <v>3929</v>
      </c>
      <c r="B355" s="78" t="s">
        <v>5710</v>
      </c>
      <c r="C355" s="78" t="s">
        <v>5711</v>
      </c>
      <c r="D355" s="78" t="s">
        <v>4417</v>
      </c>
      <c r="E355" s="83">
        <v>921.05</v>
      </c>
      <c r="F355" s="85">
        <v>386.84099999999995</v>
      </c>
    </row>
    <row r="356" spans="1:6" x14ac:dyDescent="0.25">
      <c r="A356" s="84" t="s">
        <v>3930</v>
      </c>
      <c r="B356" s="78" t="s">
        <v>5710</v>
      </c>
      <c r="C356" s="78" t="s">
        <v>5717</v>
      </c>
      <c r="D356" s="78" t="s">
        <v>4418</v>
      </c>
      <c r="E356" s="83">
        <v>976.31</v>
      </c>
      <c r="F356" s="85">
        <v>410.05019999999996</v>
      </c>
    </row>
    <row r="357" spans="1:6" x14ac:dyDescent="0.25">
      <c r="A357" s="84" t="s">
        <v>3931</v>
      </c>
      <c r="B357" s="78" t="s">
        <v>5710</v>
      </c>
      <c r="C357" s="78" t="s">
        <v>5718</v>
      </c>
      <c r="D357" s="78" t="s">
        <v>4419</v>
      </c>
      <c r="E357" s="83">
        <v>833</v>
      </c>
      <c r="F357" s="85">
        <v>349.86</v>
      </c>
    </row>
    <row r="358" spans="1:6" x14ac:dyDescent="0.25">
      <c r="A358" s="84" t="s">
        <v>3932</v>
      </c>
      <c r="B358" s="78" t="s">
        <v>5710</v>
      </c>
      <c r="C358" s="78" t="s">
        <v>5713</v>
      </c>
      <c r="D358" s="78" t="s">
        <v>4420</v>
      </c>
      <c r="E358" s="83">
        <v>1430.48</v>
      </c>
      <c r="F358" s="85">
        <v>600.80160000000001</v>
      </c>
    </row>
    <row r="359" spans="1:6" x14ac:dyDescent="0.25">
      <c r="A359" s="84" t="s">
        <v>3933</v>
      </c>
      <c r="B359" s="78" t="s">
        <v>5710</v>
      </c>
      <c r="C359" s="78" t="s">
        <v>5716</v>
      </c>
      <c r="D359" s="78" t="s">
        <v>4421</v>
      </c>
      <c r="E359" s="83">
        <v>1349.51</v>
      </c>
      <c r="F359" s="85">
        <v>566.79419999999993</v>
      </c>
    </row>
    <row r="360" spans="1:6" x14ac:dyDescent="0.25">
      <c r="A360" s="84" t="s">
        <v>3934</v>
      </c>
      <c r="B360" s="78" t="s">
        <v>5710</v>
      </c>
      <c r="C360" s="78" t="s">
        <v>5711</v>
      </c>
      <c r="D360" s="78" t="s">
        <v>4422</v>
      </c>
      <c r="E360" s="83">
        <v>999.64</v>
      </c>
      <c r="F360" s="85">
        <v>419.84879999999998</v>
      </c>
    </row>
    <row r="361" spans="1:6" x14ac:dyDescent="0.25">
      <c r="A361" s="84" t="s">
        <v>3935</v>
      </c>
      <c r="B361" s="78" t="s">
        <v>5710</v>
      </c>
      <c r="C361" s="78" t="s">
        <v>5717</v>
      </c>
      <c r="D361" s="78" t="s">
        <v>4423</v>
      </c>
      <c r="E361" s="83">
        <v>1059.6099999999999</v>
      </c>
      <c r="F361" s="85">
        <v>445.03619999999995</v>
      </c>
    </row>
    <row r="362" spans="1:6" x14ac:dyDescent="0.25">
      <c r="A362" s="84" t="s">
        <v>3936</v>
      </c>
      <c r="B362" s="78" t="s">
        <v>5710</v>
      </c>
      <c r="C362" s="78" t="s">
        <v>5723</v>
      </c>
      <c r="D362" s="78" t="s">
        <v>4424</v>
      </c>
      <c r="E362" s="83">
        <v>889.07</v>
      </c>
      <c r="F362" s="85">
        <v>373.40940000000001</v>
      </c>
    </row>
    <row r="363" spans="1:6" x14ac:dyDescent="0.25">
      <c r="A363" s="84" t="s">
        <v>3937</v>
      </c>
      <c r="B363" s="78" t="s">
        <v>5710</v>
      </c>
      <c r="C363" s="78" t="s">
        <v>5716</v>
      </c>
      <c r="D363" s="78" t="s">
        <v>4425</v>
      </c>
      <c r="E363" s="83">
        <v>1390.57</v>
      </c>
      <c r="F363" s="85">
        <v>584.0394</v>
      </c>
    </row>
    <row r="364" spans="1:6" x14ac:dyDescent="0.25">
      <c r="A364" s="84" t="s">
        <v>3938</v>
      </c>
      <c r="B364" s="78" t="s">
        <v>5710</v>
      </c>
      <c r="C364" s="78" t="s">
        <v>5711</v>
      </c>
      <c r="D364" s="78" t="s">
        <v>4426</v>
      </c>
      <c r="E364" s="83">
        <v>971.75</v>
      </c>
      <c r="F364" s="85">
        <v>408.13499999999999</v>
      </c>
    </row>
    <row r="365" spans="1:6" x14ac:dyDescent="0.25">
      <c r="A365" s="84" t="s">
        <v>3939</v>
      </c>
      <c r="B365" s="78" t="s">
        <v>5710</v>
      </c>
      <c r="C365" s="78" t="s">
        <v>5717</v>
      </c>
      <c r="D365" s="78" t="s">
        <v>4427</v>
      </c>
      <c r="E365" s="83">
        <v>1030.06</v>
      </c>
      <c r="F365" s="85">
        <v>432.62519999999995</v>
      </c>
    </row>
    <row r="366" spans="1:6" x14ac:dyDescent="0.25">
      <c r="A366" s="84" t="s">
        <v>3940</v>
      </c>
      <c r="B366" s="78" t="s">
        <v>5710</v>
      </c>
      <c r="C366" s="78" t="s">
        <v>5724</v>
      </c>
      <c r="D366" s="78" t="s">
        <v>4428</v>
      </c>
      <c r="E366" s="83">
        <v>1117.53</v>
      </c>
      <c r="F366" s="85">
        <v>469.36259999999999</v>
      </c>
    </row>
    <row r="367" spans="1:6" x14ac:dyDescent="0.25">
      <c r="A367" s="84" t="s">
        <v>3941</v>
      </c>
      <c r="B367" s="78" t="s">
        <v>5710</v>
      </c>
      <c r="C367" s="78" t="s">
        <v>5714</v>
      </c>
      <c r="D367" s="78" t="s">
        <v>4429</v>
      </c>
      <c r="E367" s="83">
        <v>836.68</v>
      </c>
      <c r="F367" s="85">
        <v>351.40559999999999</v>
      </c>
    </row>
    <row r="368" spans="1:6" x14ac:dyDescent="0.25">
      <c r="A368" s="84" t="s">
        <v>3942</v>
      </c>
      <c r="B368" s="78" t="s">
        <v>5710</v>
      </c>
      <c r="C368" s="78" t="s">
        <v>5713</v>
      </c>
      <c r="D368" s="78" t="s">
        <v>4430</v>
      </c>
      <c r="E368" s="83">
        <v>1702</v>
      </c>
      <c r="F368" s="85">
        <v>714.83999999999992</v>
      </c>
    </row>
    <row r="369" spans="1:6" x14ac:dyDescent="0.25">
      <c r="A369" s="84" t="s">
        <v>3943</v>
      </c>
      <c r="B369" s="78" t="s">
        <v>5710</v>
      </c>
      <c r="C369" s="78" t="s">
        <v>5713</v>
      </c>
      <c r="D369" s="78" t="s">
        <v>4431</v>
      </c>
      <c r="E369" s="83">
        <v>1702</v>
      </c>
      <c r="F369" s="85">
        <v>714.83999999999992</v>
      </c>
    </row>
    <row r="370" spans="1:6" x14ac:dyDescent="0.25">
      <c r="A370" s="84" t="s">
        <v>3944</v>
      </c>
      <c r="B370" s="78" t="s">
        <v>5710</v>
      </c>
      <c r="C370" s="78" t="s">
        <v>5716</v>
      </c>
      <c r="D370" s="78" t="s">
        <v>4432</v>
      </c>
      <c r="E370" s="83">
        <v>1804.12</v>
      </c>
      <c r="F370" s="85">
        <v>757.73039999999992</v>
      </c>
    </row>
    <row r="371" spans="1:6" x14ac:dyDescent="0.25">
      <c r="A371" s="84" t="s">
        <v>3945</v>
      </c>
      <c r="B371" s="78" t="s">
        <v>5710</v>
      </c>
      <c r="C371" s="78" t="s">
        <v>5716</v>
      </c>
      <c r="D371" s="78" t="s">
        <v>4433</v>
      </c>
      <c r="E371" s="83">
        <v>1804.12</v>
      </c>
      <c r="F371" s="85">
        <v>757.73039999999992</v>
      </c>
    </row>
    <row r="372" spans="1:6" x14ac:dyDescent="0.25">
      <c r="A372" s="84" t="s">
        <v>3946</v>
      </c>
      <c r="B372" s="78" t="s">
        <v>5710</v>
      </c>
      <c r="C372" s="78" t="s">
        <v>5717</v>
      </c>
      <c r="D372" s="78" t="s">
        <v>4434</v>
      </c>
      <c r="E372" s="83">
        <v>1348.92</v>
      </c>
      <c r="F372" s="85">
        <v>566.54640000000006</v>
      </c>
    </row>
    <row r="373" spans="1:6" x14ac:dyDescent="0.25">
      <c r="A373" s="84" t="s">
        <v>3947</v>
      </c>
      <c r="B373" s="78" t="s">
        <v>5710</v>
      </c>
      <c r="C373" s="78" t="s">
        <v>5711</v>
      </c>
      <c r="D373" s="78" t="s">
        <v>4435</v>
      </c>
      <c r="E373" s="83">
        <v>1260.74</v>
      </c>
      <c r="F373" s="85">
        <v>529.51080000000002</v>
      </c>
    </row>
    <row r="374" spans="1:6" x14ac:dyDescent="0.25">
      <c r="A374" s="84" t="s">
        <v>3948</v>
      </c>
      <c r="B374" s="78" t="s">
        <v>5710</v>
      </c>
      <c r="C374" s="78" t="s">
        <v>5711</v>
      </c>
      <c r="D374" s="78" t="s">
        <v>4436</v>
      </c>
      <c r="E374" s="83">
        <v>1272.57</v>
      </c>
      <c r="F374" s="85">
        <v>534.47939999999994</v>
      </c>
    </row>
    <row r="375" spans="1:6" x14ac:dyDescent="0.25">
      <c r="A375" s="84" t="s">
        <v>3949</v>
      </c>
      <c r="B375" s="78" t="s">
        <v>5710</v>
      </c>
      <c r="C375" s="78" t="s">
        <v>5717</v>
      </c>
      <c r="D375" s="78" t="s">
        <v>4437</v>
      </c>
      <c r="E375" s="83">
        <v>1336.38</v>
      </c>
      <c r="F375" s="85">
        <v>561.27960000000007</v>
      </c>
    </row>
    <row r="376" spans="1:6" x14ac:dyDescent="0.25">
      <c r="A376" s="84" t="s">
        <v>3950</v>
      </c>
      <c r="B376" s="78" t="s">
        <v>5710</v>
      </c>
      <c r="C376" s="78" t="s">
        <v>5718</v>
      </c>
      <c r="D376" s="78" t="s">
        <v>4438</v>
      </c>
      <c r="E376" s="83">
        <v>1101.71</v>
      </c>
      <c r="F376" s="85">
        <v>462.71820000000002</v>
      </c>
    </row>
    <row r="377" spans="1:6" x14ac:dyDescent="0.25">
      <c r="A377" s="84" t="s">
        <v>3951</v>
      </c>
      <c r="B377" s="78" t="s">
        <v>5710</v>
      </c>
      <c r="C377" s="78" t="s">
        <v>5716</v>
      </c>
      <c r="D377" s="78" t="s">
        <v>4439</v>
      </c>
      <c r="E377" s="83">
        <v>1916.57</v>
      </c>
      <c r="F377" s="85">
        <v>804.95939999999996</v>
      </c>
    </row>
    <row r="378" spans="1:6" x14ac:dyDescent="0.25">
      <c r="A378" s="84" t="s">
        <v>3952</v>
      </c>
      <c r="B378" s="78" t="s">
        <v>5710</v>
      </c>
      <c r="C378" s="78" t="s">
        <v>5711</v>
      </c>
      <c r="D378" s="78" t="s">
        <v>4440</v>
      </c>
      <c r="E378" s="83">
        <v>1339.33</v>
      </c>
      <c r="F378" s="85">
        <v>562.51859999999999</v>
      </c>
    </row>
    <row r="379" spans="1:6" x14ac:dyDescent="0.25">
      <c r="A379" s="84" t="s">
        <v>3953</v>
      </c>
      <c r="B379" s="78" t="s">
        <v>5710</v>
      </c>
      <c r="C379" s="78" t="s">
        <v>5717</v>
      </c>
      <c r="D379" s="78" t="s">
        <v>4441</v>
      </c>
      <c r="E379" s="83">
        <v>1419.68</v>
      </c>
      <c r="F379" s="85">
        <v>596.26559999999995</v>
      </c>
    </row>
    <row r="380" spans="1:6" x14ac:dyDescent="0.25">
      <c r="A380" s="84" t="s">
        <v>3954</v>
      </c>
      <c r="B380" s="78" t="s">
        <v>5710</v>
      </c>
      <c r="C380" s="78" t="s">
        <v>5725</v>
      </c>
      <c r="D380" s="78" t="s">
        <v>4442</v>
      </c>
      <c r="E380" s="83">
        <v>143.65</v>
      </c>
      <c r="F380" s="85">
        <v>60.332999999999998</v>
      </c>
    </row>
    <row r="381" spans="1:6" x14ac:dyDescent="0.25">
      <c r="A381" s="84" t="s">
        <v>3955</v>
      </c>
      <c r="B381" s="78" t="s">
        <v>5710</v>
      </c>
      <c r="C381" s="78" t="s">
        <v>5726</v>
      </c>
      <c r="D381" s="78" t="s">
        <v>4443</v>
      </c>
      <c r="E381" s="83">
        <v>1200.24</v>
      </c>
      <c r="F381" s="85">
        <v>504.10079999999999</v>
      </c>
    </row>
    <row r="382" spans="1:6" x14ac:dyDescent="0.25">
      <c r="A382" s="84" t="s">
        <v>3956</v>
      </c>
      <c r="B382" s="78" t="s">
        <v>5710</v>
      </c>
      <c r="C382" s="78" t="s">
        <v>5713</v>
      </c>
      <c r="D382" s="78" t="s">
        <v>4444</v>
      </c>
      <c r="E382" s="83">
        <v>2492.54</v>
      </c>
      <c r="F382" s="85">
        <v>1046.8668</v>
      </c>
    </row>
    <row r="383" spans="1:6" x14ac:dyDescent="0.25">
      <c r="A383" s="84" t="s">
        <v>3957</v>
      </c>
      <c r="B383" s="78" t="s">
        <v>5710</v>
      </c>
      <c r="C383" s="78" t="s">
        <v>5711</v>
      </c>
      <c r="D383" s="78" t="s">
        <v>4445</v>
      </c>
      <c r="E383" s="83">
        <v>1846.33</v>
      </c>
      <c r="F383" s="85">
        <v>775.45859999999993</v>
      </c>
    </row>
    <row r="384" spans="1:6" x14ac:dyDescent="0.25">
      <c r="A384" s="84" t="s">
        <v>3958</v>
      </c>
      <c r="B384" s="78" t="s">
        <v>5710</v>
      </c>
      <c r="C384" s="78" t="s">
        <v>5717</v>
      </c>
      <c r="D384" s="78" t="s">
        <v>4446</v>
      </c>
      <c r="E384" s="83">
        <v>1957.1</v>
      </c>
      <c r="F384" s="85">
        <v>821.98199999999997</v>
      </c>
    </row>
    <row r="385" spans="1:6" x14ac:dyDescent="0.25">
      <c r="A385" s="84" t="s">
        <v>3959</v>
      </c>
      <c r="B385" s="78" t="s">
        <v>5710</v>
      </c>
      <c r="C385" s="78" t="s">
        <v>5727</v>
      </c>
      <c r="D385" s="78" t="s">
        <v>4447</v>
      </c>
      <c r="E385" s="83">
        <v>1957.1</v>
      </c>
      <c r="F385" s="85">
        <v>821.98199999999997</v>
      </c>
    </row>
    <row r="386" spans="1:6" x14ac:dyDescent="0.25">
      <c r="A386" s="84" t="s">
        <v>3960</v>
      </c>
      <c r="B386" s="78" t="s">
        <v>5710</v>
      </c>
      <c r="C386" s="78" t="s">
        <v>5716</v>
      </c>
      <c r="D386" s="78" t="s">
        <v>4448</v>
      </c>
      <c r="E386" s="83">
        <v>2140.2800000000002</v>
      </c>
      <c r="F386" s="85">
        <v>898.91760000000011</v>
      </c>
    </row>
    <row r="387" spans="1:6" x14ac:dyDescent="0.25">
      <c r="A387" s="84" t="s">
        <v>3961</v>
      </c>
      <c r="B387" s="78" t="s">
        <v>5710</v>
      </c>
      <c r="C387" s="78" t="s">
        <v>5711</v>
      </c>
      <c r="D387" s="78" t="s">
        <v>4449</v>
      </c>
      <c r="E387" s="83">
        <v>1495.65</v>
      </c>
      <c r="F387" s="85">
        <v>628.173</v>
      </c>
    </row>
    <row r="388" spans="1:6" x14ac:dyDescent="0.25">
      <c r="A388" s="84" t="s">
        <v>3962</v>
      </c>
      <c r="B388" s="78" t="s">
        <v>5710</v>
      </c>
      <c r="C388" s="78" t="s">
        <v>5717</v>
      </c>
      <c r="D388" s="78" t="s">
        <v>4450</v>
      </c>
      <c r="E388" s="83">
        <v>1585.39</v>
      </c>
      <c r="F388" s="85">
        <v>665.86379999999997</v>
      </c>
    </row>
    <row r="389" spans="1:6" x14ac:dyDescent="0.25">
      <c r="A389" s="84" t="s">
        <v>3963</v>
      </c>
      <c r="B389" s="78" t="s">
        <v>5710</v>
      </c>
      <c r="C389" s="78" t="s">
        <v>5724</v>
      </c>
      <c r="D389" s="78" t="s">
        <v>4451</v>
      </c>
      <c r="E389" s="83">
        <v>1720</v>
      </c>
      <c r="F389" s="85">
        <v>722.4</v>
      </c>
    </row>
    <row r="390" spans="1:6" x14ac:dyDescent="0.25">
      <c r="A390" s="84" t="s">
        <v>3964</v>
      </c>
      <c r="B390" s="78" t="s">
        <v>5710</v>
      </c>
      <c r="C390" s="78" t="s">
        <v>5722</v>
      </c>
      <c r="D390" s="78" t="s">
        <v>4452</v>
      </c>
      <c r="E390" s="83">
        <v>2053.35</v>
      </c>
      <c r="F390" s="85">
        <v>862.40699999999993</v>
      </c>
    </row>
    <row r="391" spans="1:6" x14ac:dyDescent="0.25">
      <c r="A391" s="84" t="s">
        <v>3965</v>
      </c>
      <c r="B391" s="78" t="s">
        <v>5710</v>
      </c>
      <c r="C391" s="78" t="s">
        <v>5726</v>
      </c>
      <c r="D391" s="78" t="s">
        <v>4453</v>
      </c>
      <c r="E391" s="83">
        <v>1521</v>
      </c>
      <c r="F391" s="85">
        <v>638.81999999999994</v>
      </c>
    </row>
    <row r="392" spans="1:6" x14ac:dyDescent="0.25">
      <c r="A392" s="84" t="s">
        <v>3966</v>
      </c>
      <c r="B392" s="78" t="s">
        <v>5710</v>
      </c>
      <c r="C392" s="78" t="s">
        <v>5718</v>
      </c>
      <c r="D392" s="78" t="s">
        <v>4454</v>
      </c>
      <c r="E392" s="83">
        <v>2499</v>
      </c>
      <c r="F392" s="85">
        <v>1049.58</v>
      </c>
    </row>
    <row r="393" spans="1:6" x14ac:dyDescent="0.25">
      <c r="A393" s="84" t="s">
        <v>3967</v>
      </c>
      <c r="B393" s="78" t="s">
        <v>5710</v>
      </c>
      <c r="C393" s="78" t="s">
        <v>5719</v>
      </c>
      <c r="D393" s="78" t="s">
        <v>4455</v>
      </c>
      <c r="E393" s="83">
        <v>3373.65</v>
      </c>
      <c r="F393" s="85">
        <v>1416.933</v>
      </c>
    </row>
    <row r="394" spans="1:6" x14ac:dyDescent="0.25">
      <c r="A394" s="84" t="s">
        <v>3968</v>
      </c>
      <c r="B394" s="78" t="s">
        <v>5710</v>
      </c>
      <c r="C394" s="78" t="s">
        <v>5711</v>
      </c>
      <c r="D394" s="78" t="s">
        <v>4456</v>
      </c>
      <c r="E394" s="83">
        <v>2213.9</v>
      </c>
      <c r="F394" s="85">
        <v>929.83799999999997</v>
      </c>
    </row>
    <row r="395" spans="1:6" x14ac:dyDescent="0.25">
      <c r="A395" s="84" t="s">
        <v>3969</v>
      </c>
      <c r="B395" s="78" t="s">
        <v>5710</v>
      </c>
      <c r="C395" s="78" t="s">
        <v>5717</v>
      </c>
      <c r="D395" s="78" t="s">
        <v>4457</v>
      </c>
      <c r="E395" s="83">
        <v>2346.73</v>
      </c>
      <c r="F395" s="85">
        <v>985.62659999999994</v>
      </c>
    </row>
    <row r="396" spans="1:6" x14ac:dyDescent="0.25">
      <c r="A396" s="84" t="s">
        <v>3970</v>
      </c>
      <c r="B396" s="78" t="s">
        <v>5710</v>
      </c>
      <c r="C396" s="78" t="s">
        <v>5728</v>
      </c>
      <c r="D396" s="78" t="s">
        <v>4458</v>
      </c>
      <c r="E396" s="83">
        <v>179.56</v>
      </c>
      <c r="F396" s="85">
        <v>75.415199999999999</v>
      </c>
    </row>
    <row r="397" spans="1:6" x14ac:dyDescent="0.25">
      <c r="A397" s="84" t="s">
        <v>3971</v>
      </c>
      <c r="B397" s="78" t="s">
        <v>5710</v>
      </c>
      <c r="C397" s="78" t="s">
        <v>5714</v>
      </c>
      <c r="D397" s="78" t="s">
        <v>4459</v>
      </c>
      <c r="E397" s="83">
        <v>219.7</v>
      </c>
      <c r="F397" s="85">
        <v>92.273999999999987</v>
      </c>
    </row>
    <row r="398" spans="1:6" x14ac:dyDescent="0.25">
      <c r="A398" s="84" t="s">
        <v>3972</v>
      </c>
      <c r="B398" s="78" t="s">
        <v>5710</v>
      </c>
      <c r="C398" s="78" t="s">
        <v>5722</v>
      </c>
      <c r="D398" s="78" t="s">
        <v>4460</v>
      </c>
      <c r="E398" s="83">
        <v>314.39</v>
      </c>
      <c r="F398" s="85">
        <v>132.04379999999998</v>
      </c>
    </row>
    <row r="399" spans="1:6" x14ac:dyDescent="0.25">
      <c r="A399" s="84" t="s">
        <v>3973</v>
      </c>
      <c r="B399" s="78" t="s">
        <v>5710</v>
      </c>
      <c r="C399" s="78" t="s">
        <v>5726</v>
      </c>
      <c r="D399" s="78" t="s">
        <v>4461</v>
      </c>
      <c r="E399" s="83">
        <v>232.88</v>
      </c>
      <c r="F399" s="85">
        <v>97.809599999999989</v>
      </c>
    </row>
    <row r="400" spans="1:6" x14ac:dyDescent="0.25">
      <c r="A400" s="84" t="s">
        <v>3974</v>
      </c>
      <c r="B400" s="78" t="s">
        <v>5710</v>
      </c>
      <c r="C400" s="78" t="s">
        <v>5713</v>
      </c>
      <c r="D400" s="78" t="s">
        <v>4462</v>
      </c>
      <c r="E400" s="83">
        <v>365.04</v>
      </c>
      <c r="F400" s="85">
        <v>153.3168</v>
      </c>
    </row>
    <row r="401" spans="1:6" x14ac:dyDescent="0.25">
      <c r="A401" s="84" t="s">
        <v>3975</v>
      </c>
      <c r="B401" s="78" t="s">
        <v>5710</v>
      </c>
      <c r="C401" s="78" t="s">
        <v>5716</v>
      </c>
      <c r="D401" s="78" t="s">
        <v>4463</v>
      </c>
      <c r="E401" s="83">
        <v>386.94</v>
      </c>
      <c r="F401" s="85">
        <v>162.51479999999998</v>
      </c>
    </row>
    <row r="402" spans="1:6" x14ac:dyDescent="0.25">
      <c r="A402" s="84" t="s">
        <v>3976</v>
      </c>
      <c r="B402" s="78" t="s">
        <v>5710</v>
      </c>
      <c r="C402" s="78" t="s">
        <v>5711</v>
      </c>
      <c r="D402" s="78" t="s">
        <v>4464</v>
      </c>
      <c r="E402" s="83">
        <v>270.39999999999998</v>
      </c>
      <c r="F402" s="85">
        <v>113.56799999999998</v>
      </c>
    </row>
    <row r="403" spans="1:6" x14ac:dyDescent="0.25">
      <c r="A403" s="84" t="s">
        <v>3977</v>
      </c>
      <c r="B403" s="78" t="s">
        <v>5710</v>
      </c>
      <c r="C403" s="78" t="s">
        <v>5717</v>
      </c>
      <c r="D403" s="78" t="s">
        <v>4465</v>
      </c>
      <c r="E403" s="83">
        <v>286.62</v>
      </c>
      <c r="F403" s="85">
        <v>120.38039999999999</v>
      </c>
    </row>
    <row r="404" spans="1:6" x14ac:dyDescent="0.25">
      <c r="A404" s="84" t="s">
        <v>3978</v>
      </c>
      <c r="B404" s="78" t="s">
        <v>5710</v>
      </c>
      <c r="C404" s="78" t="s">
        <v>5713</v>
      </c>
      <c r="D404" s="78" t="s">
        <v>4466</v>
      </c>
      <c r="E404" s="83">
        <v>596.61</v>
      </c>
      <c r="F404" s="85">
        <v>250.5762</v>
      </c>
    </row>
    <row r="405" spans="1:6" x14ac:dyDescent="0.25">
      <c r="A405" s="84" t="s">
        <v>3979</v>
      </c>
      <c r="B405" s="78" t="s">
        <v>5710</v>
      </c>
      <c r="C405" s="78" t="s">
        <v>5716</v>
      </c>
      <c r="D405" s="78" t="s">
        <v>4467</v>
      </c>
      <c r="E405" s="83">
        <v>632.41</v>
      </c>
      <c r="F405" s="85">
        <v>265.61219999999997</v>
      </c>
    </row>
    <row r="406" spans="1:6" x14ac:dyDescent="0.25">
      <c r="A406" s="84" t="s">
        <v>3980</v>
      </c>
      <c r="B406" s="78" t="s">
        <v>5710</v>
      </c>
      <c r="C406" s="78" t="s">
        <v>5711</v>
      </c>
      <c r="D406" s="78" t="s">
        <v>4468</v>
      </c>
      <c r="E406" s="83">
        <v>441.94</v>
      </c>
      <c r="F406" s="85">
        <v>185.6148</v>
      </c>
    </row>
    <row r="407" spans="1:6" x14ac:dyDescent="0.25">
      <c r="A407" s="84" t="s">
        <v>3981</v>
      </c>
      <c r="B407" s="78" t="s">
        <v>5710</v>
      </c>
      <c r="C407" s="78" t="s">
        <v>5717</v>
      </c>
      <c r="D407" s="78" t="s">
        <v>4469</v>
      </c>
      <c r="E407" s="83">
        <v>468.45</v>
      </c>
      <c r="F407" s="85">
        <v>196.749</v>
      </c>
    </row>
    <row r="408" spans="1:6" x14ac:dyDescent="0.25">
      <c r="A408" s="84" t="s">
        <v>3982</v>
      </c>
      <c r="B408" s="78" t="s">
        <v>5710</v>
      </c>
      <c r="C408" s="78" t="s">
        <v>5720</v>
      </c>
      <c r="D408" s="78" t="s">
        <v>4470</v>
      </c>
      <c r="E408" s="83">
        <v>441.94</v>
      </c>
      <c r="F408" s="85">
        <v>185.6148</v>
      </c>
    </row>
    <row r="409" spans="1:6" x14ac:dyDescent="0.25">
      <c r="A409" s="84" t="s">
        <v>3983</v>
      </c>
      <c r="B409" s="78" t="s">
        <v>5710</v>
      </c>
      <c r="C409" s="78" t="s">
        <v>5724</v>
      </c>
      <c r="D409" s="78" t="s">
        <v>4471</v>
      </c>
      <c r="E409" s="83">
        <v>527.25</v>
      </c>
      <c r="F409" s="85">
        <v>221.44499999999999</v>
      </c>
    </row>
    <row r="410" spans="1:6" x14ac:dyDescent="0.25">
      <c r="A410" s="84" t="s">
        <v>3984</v>
      </c>
      <c r="B410" s="78" t="s">
        <v>5710</v>
      </c>
      <c r="C410" s="78" t="s">
        <v>5723</v>
      </c>
      <c r="D410" s="78" t="s">
        <v>4472</v>
      </c>
      <c r="E410" s="83">
        <v>382.6</v>
      </c>
      <c r="F410" s="85">
        <v>160.69200000000001</v>
      </c>
    </row>
    <row r="411" spans="1:6" x14ac:dyDescent="0.25">
      <c r="A411" s="84" t="s">
        <v>3985</v>
      </c>
      <c r="B411" s="78" t="s">
        <v>5710</v>
      </c>
      <c r="C411" s="78" t="s">
        <v>5713</v>
      </c>
      <c r="D411" s="78" t="s">
        <v>4473</v>
      </c>
      <c r="E411" s="83">
        <v>792.82</v>
      </c>
      <c r="F411" s="85">
        <v>332.98439999999999</v>
      </c>
    </row>
    <row r="412" spans="1:6" x14ac:dyDescent="0.25">
      <c r="A412" s="84" t="s">
        <v>3986</v>
      </c>
      <c r="B412" s="78" t="s">
        <v>5710</v>
      </c>
      <c r="C412" s="78" t="s">
        <v>5716</v>
      </c>
      <c r="D412" s="78" t="s">
        <v>4474</v>
      </c>
      <c r="E412" s="83">
        <v>840.39</v>
      </c>
      <c r="F412" s="85">
        <v>352.96379999999999</v>
      </c>
    </row>
    <row r="413" spans="1:6" x14ac:dyDescent="0.25">
      <c r="A413" s="84" t="s">
        <v>3987</v>
      </c>
      <c r="B413" s="78" t="s">
        <v>5710</v>
      </c>
      <c r="C413" s="78" t="s">
        <v>5711</v>
      </c>
      <c r="D413" s="78" t="s">
        <v>4475</v>
      </c>
      <c r="E413" s="83">
        <v>587.28</v>
      </c>
      <c r="F413" s="85">
        <v>246.65759999999997</v>
      </c>
    </row>
    <row r="414" spans="1:6" x14ac:dyDescent="0.25">
      <c r="A414" s="84" t="s">
        <v>3988</v>
      </c>
      <c r="B414" s="78" t="s">
        <v>5710</v>
      </c>
      <c r="C414" s="78" t="s">
        <v>5717</v>
      </c>
      <c r="D414" s="78" t="s">
        <v>4476</v>
      </c>
      <c r="E414" s="83">
        <v>622.51</v>
      </c>
      <c r="F414" s="85">
        <v>261.45420000000001</v>
      </c>
    </row>
    <row r="415" spans="1:6" x14ac:dyDescent="0.25">
      <c r="A415" s="84" t="s">
        <v>3989</v>
      </c>
      <c r="B415" s="78" t="s">
        <v>5710</v>
      </c>
      <c r="C415" s="78" t="s">
        <v>5713</v>
      </c>
      <c r="D415" s="78" t="s">
        <v>4477</v>
      </c>
      <c r="E415" s="83">
        <v>1008.42</v>
      </c>
      <c r="F415" s="85">
        <v>423.53639999999996</v>
      </c>
    </row>
    <row r="416" spans="1:6" x14ac:dyDescent="0.25">
      <c r="A416" s="84" t="s">
        <v>3990</v>
      </c>
      <c r="B416" s="78" t="s">
        <v>5710</v>
      </c>
      <c r="C416" s="78" t="s">
        <v>5716</v>
      </c>
      <c r="D416" s="78" t="s">
        <v>4478</v>
      </c>
      <c r="E416" s="83">
        <v>1068.93</v>
      </c>
      <c r="F416" s="85">
        <v>448.95060000000001</v>
      </c>
    </row>
    <row r="417" spans="1:6" x14ac:dyDescent="0.25">
      <c r="A417" s="84" t="s">
        <v>3991</v>
      </c>
      <c r="B417" s="78" t="s">
        <v>5710</v>
      </c>
      <c r="C417" s="78" t="s">
        <v>5711</v>
      </c>
      <c r="D417" s="78" t="s">
        <v>4479</v>
      </c>
      <c r="E417" s="83">
        <v>746.98</v>
      </c>
      <c r="F417" s="85">
        <v>313.73160000000001</v>
      </c>
    </row>
    <row r="418" spans="1:6" x14ac:dyDescent="0.25">
      <c r="A418" s="84" t="s">
        <v>3992</v>
      </c>
      <c r="B418" s="78" t="s">
        <v>5710</v>
      </c>
      <c r="C418" s="78" t="s">
        <v>5717</v>
      </c>
      <c r="D418" s="78" t="s">
        <v>4480</v>
      </c>
      <c r="E418" s="83">
        <v>791.8</v>
      </c>
      <c r="F418" s="85">
        <v>332.55599999999998</v>
      </c>
    </row>
    <row r="419" spans="1:6" x14ac:dyDescent="0.25">
      <c r="A419" s="84" t="s">
        <v>3993</v>
      </c>
      <c r="B419" s="78" t="s">
        <v>5710</v>
      </c>
      <c r="C419" s="78" t="s">
        <v>5716</v>
      </c>
      <c r="D419" s="78" t="s">
        <v>4481</v>
      </c>
      <c r="E419" s="83">
        <v>1180.17</v>
      </c>
      <c r="F419" s="85">
        <v>495.67140000000001</v>
      </c>
    </row>
    <row r="420" spans="1:6" x14ac:dyDescent="0.25">
      <c r="A420" s="84" t="s">
        <v>3994</v>
      </c>
      <c r="B420" s="78" t="s">
        <v>5710</v>
      </c>
      <c r="C420" s="78" t="s">
        <v>5711</v>
      </c>
      <c r="D420" s="78" t="s">
        <v>4482</v>
      </c>
      <c r="E420" s="83">
        <v>824.72</v>
      </c>
      <c r="F420" s="85">
        <v>346.38240000000002</v>
      </c>
    </row>
    <row r="421" spans="1:6" x14ac:dyDescent="0.25">
      <c r="A421" s="84" t="s">
        <v>3995</v>
      </c>
      <c r="B421" s="78" t="s">
        <v>5710</v>
      </c>
      <c r="C421" s="78" t="s">
        <v>5711</v>
      </c>
      <c r="D421" s="78" t="s">
        <v>4483</v>
      </c>
      <c r="E421" s="83">
        <v>874.58</v>
      </c>
      <c r="F421" s="85">
        <v>367.3236</v>
      </c>
    </row>
    <row r="422" spans="1:6" x14ac:dyDescent="0.25">
      <c r="A422" s="84" t="s">
        <v>3996</v>
      </c>
      <c r="B422" s="78" t="s">
        <v>5710</v>
      </c>
      <c r="C422" s="78" t="s">
        <v>5717</v>
      </c>
      <c r="D422" s="78" t="s">
        <v>4484</v>
      </c>
      <c r="E422" s="83">
        <v>874.2</v>
      </c>
      <c r="F422" s="85">
        <v>367.16399999999999</v>
      </c>
    </row>
    <row r="423" spans="1:6" x14ac:dyDescent="0.25">
      <c r="A423" s="84" t="s">
        <v>3997</v>
      </c>
      <c r="B423" s="78" t="s">
        <v>5710</v>
      </c>
      <c r="C423" s="78" t="s">
        <v>5714</v>
      </c>
      <c r="D423" s="78" t="s">
        <v>4485</v>
      </c>
      <c r="E423" s="83">
        <v>874.2</v>
      </c>
      <c r="F423" s="85">
        <v>367.16399999999999</v>
      </c>
    </row>
    <row r="424" spans="1:6" x14ac:dyDescent="0.25">
      <c r="A424" s="84" t="s">
        <v>3998</v>
      </c>
      <c r="B424" s="78" t="s">
        <v>5710</v>
      </c>
      <c r="C424" s="78" t="s">
        <v>5726</v>
      </c>
      <c r="D424" s="78" t="s">
        <v>4486</v>
      </c>
      <c r="E424" s="83">
        <v>958.4</v>
      </c>
      <c r="F424" s="85">
        <v>402.52799999999996</v>
      </c>
    </row>
    <row r="425" spans="1:6" x14ac:dyDescent="0.25">
      <c r="A425" s="84" t="s">
        <v>3999</v>
      </c>
      <c r="B425" s="78" t="s">
        <v>5710</v>
      </c>
      <c r="C425" s="78" t="s">
        <v>5711</v>
      </c>
      <c r="D425" s="78" t="s">
        <v>4487</v>
      </c>
      <c r="E425" s="83">
        <v>853.45</v>
      </c>
      <c r="F425" s="85">
        <v>358.44900000000001</v>
      </c>
    </row>
    <row r="426" spans="1:6" x14ac:dyDescent="0.25">
      <c r="A426" s="84" t="s">
        <v>4000</v>
      </c>
      <c r="B426" s="78" t="s">
        <v>5710</v>
      </c>
      <c r="C426" s="78" t="s">
        <v>5713</v>
      </c>
      <c r="D426" s="78" t="s">
        <v>4488</v>
      </c>
      <c r="E426" s="83">
        <v>1671.2</v>
      </c>
      <c r="F426" s="85">
        <v>701.904</v>
      </c>
    </row>
    <row r="427" spans="1:6" x14ac:dyDescent="0.25">
      <c r="A427" s="84" t="s">
        <v>4001</v>
      </c>
      <c r="B427" s="78" t="s">
        <v>5710</v>
      </c>
      <c r="C427" s="78" t="s">
        <v>5711</v>
      </c>
      <c r="D427" s="78" t="s">
        <v>4489</v>
      </c>
      <c r="E427" s="83">
        <v>1237.93</v>
      </c>
      <c r="F427" s="85">
        <v>519.93060000000003</v>
      </c>
    </row>
    <row r="428" spans="1:6" x14ac:dyDescent="0.25">
      <c r="A428" s="84" t="s">
        <v>4002</v>
      </c>
      <c r="B428" s="78" t="s">
        <v>5710</v>
      </c>
      <c r="C428" s="78" t="s">
        <v>5717</v>
      </c>
      <c r="D428" s="78" t="s">
        <v>4490</v>
      </c>
      <c r="E428" s="83">
        <v>1312.2</v>
      </c>
      <c r="F428" s="85">
        <v>551.12400000000002</v>
      </c>
    </row>
    <row r="429" spans="1:6" x14ac:dyDescent="0.25">
      <c r="A429" s="84" t="s">
        <v>4003</v>
      </c>
      <c r="B429" s="78" t="s">
        <v>5710</v>
      </c>
      <c r="C429" s="78" t="s">
        <v>5718</v>
      </c>
      <c r="D429" s="78" t="s">
        <v>4491</v>
      </c>
      <c r="E429" s="83">
        <v>1209.2</v>
      </c>
      <c r="F429" s="85">
        <v>507.86399999999998</v>
      </c>
    </row>
    <row r="430" spans="1:6" x14ac:dyDescent="0.25">
      <c r="A430" s="84" t="s">
        <v>4004</v>
      </c>
      <c r="B430" s="78" t="s">
        <v>5710</v>
      </c>
      <c r="C430" s="78" t="s">
        <v>5712</v>
      </c>
      <c r="D430" s="78" t="s">
        <v>4492</v>
      </c>
      <c r="E430" s="83">
        <v>2422.75</v>
      </c>
      <c r="F430" s="85">
        <v>1017.5549999999999</v>
      </c>
    </row>
    <row r="431" spans="1:6" x14ac:dyDescent="0.25">
      <c r="A431" s="84" t="s">
        <v>4005</v>
      </c>
      <c r="B431" s="78" t="s">
        <v>5729</v>
      </c>
      <c r="C431" s="78" t="s">
        <v>5730</v>
      </c>
      <c r="D431" s="78" t="s">
        <v>4493</v>
      </c>
      <c r="E431" s="83">
        <v>1769.26</v>
      </c>
      <c r="F431" s="85">
        <v>743.08920000000001</v>
      </c>
    </row>
    <row r="432" spans="1:6" x14ac:dyDescent="0.25">
      <c r="A432" s="84" t="s">
        <v>4006</v>
      </c>
      <c r="B432" s="78" t="s">
        <v>5729</v>
      </c>
      <c r="C432" s="78" t="s">
        <v>5730</v>
      </c>
      <c r="D432" s="78" t="s">
        <v>4494</v>
      </c>
      <c r="E432" s="83">
        <v>1862.38</v>
      </c>
      <c r="F432" s="85">
        <v>782.19960000000003</v>
      </c>
    </row>
    <row r="433" spans="1:6" x14ac:dyDescent="0.25">
      <c r="A433" s="84" t="s">
        <v>4007</v>
      </c>
      <c r="B433" s="78" t="s">
        <v>5729</v>
      </c>
      <c r="C433" s="78" t="s">
        <v>5730</v>
      </c>
      <c r="D433" s="78" t="s">
        <v>4495</v>
      </c>
      <c r="E433" s="83">
        <v>183.37</v>
      </c>
      <c r="F433" s="85">
        <v>77.0154</v>
      </c>
    </row>
    <row r="434" spans="1:6" x14ac:dyDescent="0.25">
      <c r="A434" s="84" t="s">
        <v>4008</v>
      </c>
      <c r="B434" s="78" t="s">
        <v>5729</v>
      </c>
      <c r="C434" s="78" t="s">
        <v>5730</v>
      </c>
      <c r="D434" s="78" t="s">
        <v>4496</v>
      </c>
      <c r="E434" s="83">
        <v>173.23</v>
      </c>
      <c r="F434" s="85">
        <v>72.756599999999992</v>
      </c>
    </row>
    <row r="435" spans="1:6" x14ac:dyDescent="0.25">
      <c r="A435" s="84" t="s">
        <v>4009</v>
      </c>
      <c r="B435" s="78" t="s">
        <v>5729</v>
      </c>
      <c r="C435" s="78" t="s">
        <v>5730</v>
      </c>
      <c r="D435" s="78" t="s">
        <v>4497</v>
      </c>
      <c r="E435" s="83">
        <v>253.5</v>
      </c>
      <c r="F435" s="85">
        <v>106.47</v>
      </c>
    </row>
    <row r="436" spans="1:6" x14ac:dyDescent="0.25">
      <c r="A436" s="84" t="s">
        <v>4010</v>
      </c>
      <c r="B436" s="78" t="s">
        <v>5729</v>
      </c>
      <c r="C436" s="78" t="s">
        <v>5730</v>
      </c>
      <c r="D436" s="78" t="s">
        <v>4498</v>
      </c>
      <c r="E436" s="83">
        <v>298.29000000000002</v>
      </c>
      <c r="F436" s="85">
        <v>125.2818</v>
      </c>
    </row>
    <row r="437" spans="1:6" x14ac:dyDescent="0.25">
      <c r="A437" s="84" t="s">
        <v>4011</v>
      </c>
      <c r="B437" s="78" t="s">
        <v>5729</v>
      </c>
      <c r="C437" s="78" t="s">
        <v>5730</v>
      </c>
      <c r="D437" s="78" t="s">
        <v>4499</v>
      </c>
      <c r="E437" s="83">
        <v>283.08</v>
      </c>
      <c r="F437" s="85">
        <v>118.89359999999999</v>
      </c>
    </row>
    <row r="438" spans="1:6" x14ac:dyDescent="0.25">
      <c r="A438" s="84" t="s">
        <v>4012</v>
      </c>
      <c r="B438" s="78" t="s">
        <v>5729</v>
      </c>
      <c r="C438" s="78" t="s">
        <v>5730</v>
      </c>
      <c r="D438" s="78" t="s">
        <v>4500</v>
      </c>
      <c r="E438" s="83">
        <v>385.6</v>
      </c>
      <c r="F438" s="85">
        <v>161.952</v>
      </c>
    </row>
    <row r="439" spans="1:6" x14ac:dyDescent="0.25">
      <c r="A439" s="84" t="s">
        <v>4013</v>
      </c>
      <c r="B439" s="78" t="s">
        <v>5729</v>
      </c>
      <c r="C439" s="78" t="s">
        <v>5730</v>
      </c>
      <c r="D439" s="78" t="s">
        <v>4501</v>
      </c>
      <c r="E439" s="83">
        <v>509.54</v>
      </c>
      <c r="F439" s="85">
        <v>214.0068</v>
      </c>
    </row>
    <row r="440" spans="1:6" x14ac:dyDescent="0.25">
      <c r="A440" s="84" t="s">
        <v>4014</v>
      </c>
      <c r="B440" s="78" t="s">
        <v>5729</v>
      </c>
      <c r="C440" s="78" t="s">
        <v>5730</v>
      </c>
      <c r="D440" s="78" t="s">
        <v>4502</v>
      </c>
      <c r="E440" s="83">
        <v>481.65</v>
      </c>
      <c r="F440" s="85">
        <v>202.29299999999998</v>
      </c>
    </row>
    <row r="441" spans="1:6" x14ac:dyDescent="0.25">
      <c r="A441" s="84" t="s">
        <v>4015</v>
      </c>
      <c r="B441" s="78" t="s">
        <v>5729</v>
      </c>
      <c r="C441" s="78" t="s">
        <v>5730</v>
      </c>
      <c r="D441" s="78" t="s">
        <v>4503</v>
      </c>
      <c r="E441" s="83">
        <v>768.95</v>
      </c>
      <c r="F441" s="85">
        <v>322.959</v>
      </c>
    </row>
    <row r="442" spans="1:6" x14ac:dyDescent="0.25">
      <c r="A442" s="84" t="s">
        <v>4016</v>
      </c>
      <c r="B442" s="78" t="s">
        <v>5729</v>
      </c>
      <c r="C442" s="78" t="s">
        <v>5730</v>
      </c>
      <c r="D442" s="78" t="s">
        <v>4504</v>
      </c>
      <c r="E442" s="83">
        <v>724.17</v>
      </c>
      <c r="F442" s="85">
        <v>304.15139999999997</v>
      </c>
    </row>
    <row r="443" spans="1:6" x14ac:dyDescent="0.25">
      <c r="A443" s="84" t="s">
        <v>4017</v>
      </c>
      <c r="B443" s="78" t="s">
        <v>5729</v>
      </c>
      <c r="C443" s="78" t="s">
        <v>5730</v>
      </c>
      <c r="D443" s="78" t="s">
        <v>4505</v>
      </c>
      <c r="E443" s="83">
        <v>615.16</v>
      </c>
      <c r="F443" s="85">
        <v>258.36719999999997</v>
      </c>
    </row>
    <row r="444" spans="1:6" x14ac:dyDescent="0.25">
      <c r="A444" s="84" t="s">
        <v>4018</v>
      </c>
      <c r="B444" s="78" t="s">
        <v>5729</v>
      </c>
      <c r="C444" s="78" t="s">
        <v>5730</v>
      </c>
      <c r="D444" s="78" t="s">
        <v>4506</v>
      </c>
      <c r="E444" s="83">
        <v>580.52</v>
      </c>
      <c r="F444" s="85">
        <v>243.8184</v>
      </c>
    </row>
    <row r="445" spans="1:6" x14ac:dyDescent="0.25">
      <c r="A445" s="84" t="s">
        <v>4019</v>
      </c>
      <c r="B445" s="78" t="s">
        <v>5729</v>
      </c>
      <c r="C445" s="78" t="s">
        <v>5730</v>
      </c>
      <c r="D445" s="78" t="s">
        <v>4507</v>
      </c>
      <c r="E445" s="83">
        <v>935.42</v>
      </c>
      <c r="F445" s="85">
        <v>392.87639999999999</v>
      </c>
    </row>
    <row r="446" spans="1:6" x14ac:dyDescent="0.25">
      <c r="A446" s="84" t="s">
        <v>4020</v>
      </c>
      <c r="B446" s="78" t="s">
        <v>5729</v>
      </c>
      <c r="C446" s="78" t="s">
        <v>5730</v>
      </c>
      <c r="D446" s="78" t="s">
        <v>4508</v>
      </c>
      <c r="E446" s="83">
        <v>883.87</v>
      </c>
      <c r="F446" s="85">
        <v>371.22539999999998</v>
      </c>
    </row>
    <row r="447" spans="1:6" x14ac:dyDescent="0.25">
      <c r="A447" s="84" t="s">
        <v>4021</v>
      </c>
      <c r="B447" s="78" t="s">
        <v>5729</v>
      </c>
      <c r="C447" s="78" t="s">
        <v>5730</v>
      </c>
      <c r="D447" s="78" t="s">
        <v>4509</v>
      </c>
      <c r="E447" s="83">
        <v>993.72</v>
      </c>
      <c r="F447" s="85">
        <v>417.36239999999998</v>
      </c>
    </row>
    <row r="448" spans="1:6" x14ac:dyDescent="0.25">
      <c r="A448" s="84" t="s">
        <v>4022</v>
      </c>
      <c r="B448" s="78" t="s">
        <v>5729</v>
      </c>
      <c r="C448" s="78" t="s">
        <v>5730</v>
      </c>
      <c r="D448" s="78" t="s">
        <v>4510</v>
      </c>
      <c r="E448" s="83">
        <v>708.11</v>
      </c>
      <c r="F448" s="85">
        <v>297.40620000000001</v>
      </c>
    </row>
    <row r="449" spans="1:6" x14ac:dyDescent="0.25">
      <c r="A449" s="84" t="s">
        <v>4023</v>
      </c>
      <c r="B449" s="78" t="s">
        <v>5729</v>
      </c>
      <c r="C449" s="78" t="s">
        <v>5730</v>
      </c>
      <c r="D449" s="78" t="s">
        <v>4511</v>
      </c>
      <c r="E449" s="83">
        <v>1370.59</v>
      </c>
      <c r="F449" s="85">
        <v>575.64779999999996</v>
      </c>
    </row>
    <row r="450" spans="1:6" x14ac:dyDescent="0.25">
      <c r="A450" s="84" t="s">
        <v>4024</v>
      </c>
      <c r="B450" s="78" t="s">
        <v>5729</v>
      </c>
      <c r="C450" s="78" t="s">
        <v>5730</v>
      </c>
      <c r="D450" s="78" t="s">
        <v>4512</v>
      </c>
      <c r="E450" s="83">
        <v>1292.8499999999999</v>
      </c>
      <c r="F450" s="85">
        <v>542.99699999999996</v>
      </c>
    </row>
    <row r="451" spans="1:6" x14ac:dyDescent="0.25">
      <c r="A451" s="84" t="s">
        <v>4025</v>
      </c>
      <c r="B451" s="78" t="s">
        <v>5729</v>
      </c>
      <c r="C451" s="78" t="s">
        <v>5730</v>
      </c>
      <c r="D451" s="78" t="s">
        <v>4513</v>
      </c>
      <c r="E451" s="83">
        <v>189.28</v>
      </c>
      <c r="F451" s="85">
        <v>79.497599999999991</v>
      </c>
    </row>
    <row r="452" spans="1:6" x14ac:dyDescent="0.25">
      <c r="A452" s="84" t="s">
        <v>4026</v>
      </c>
      <c r="B452" s="78" t="s">
        <v>5729</v>
      </c>
      <c r="C452" s="78" t="s">
        <v>5730</v>
      </c>
      <c r="D452" s="78" t="s">
        <v>4514</v>
      </c>
      <c r="E452" s="83">
        <v>307.58</v>
      </c>
      <c r="F452" s="85">
        <v>129.18359999999998</v>
      </c>
    </row>
    <row r="453" spans="1:6" x14ac:dyDescent="0.25">
      <c r="A453" s="84" t="s">
        <v>4027</v>
      </c>
      <c r="B453" s="78" t="s">
        <v>5729</v>
      </c>
      <c r="C453" s="78" t="s">
        <v>5730</v>
      </c>
      <c r="D453" s="78" t="s">
        <v>4515</v>
      </c>
      <c r="E453" s="83">
        <v>411.09</v>
      </c>
      <c r="F453" s="85">
        <v>172.65779999999998</v>
      </c>
    </row>
    <row r="454" spans="1:6" x14ac:dyDescent="0.25">
      <c r="A454" s="84" t="s">
        <v>4028</v>
      </c>
      <c r="B454" s="78" t="s">
        <v>5729</v>
      </c>
      <c r="C454" s="78" t="s">
        <v>5730</v>
      </c>
      <c r="D454" s="78" t="s">
        <v>4516</v>
      </c>
      <c r="E454" s="83">
        <v>523.9</v>
      </c>
      <c r="F454" s="85">
        <v>220.03799999999998</v>
      </c>
    </row>
    <row r="455" spans="1:6" x14ac:dyDescent="0.25">
      <c r="A455" s="84" t="s">
        <v>4029</v>
      </c>
      <c r="B455" s="78" t="s">
        <v>5729</v>
      </c>
      <c r="C455" s="78" t="s">
        <v>5730</v>
      </c>
      <c r="D455" s="78" t="s">
        <v>4517</v>
      </c>
      <c r="E455" s="83">
        <v>632.91</v>
      </c>
      <c r="F455" s="85">
        <v>265.82219999999995</v>
      </c>
    </row>
    <row r="456" spans="1:6" x14ac:dyDescent="0.25">
      <c r="A456" s="84" t="s">
        <v>4030</v>
      </c>
      <c r="B456" s="78" t="s">
        <v>5729</v>
      </c>
      <c r="C456" s="78" t="s">
        <v>5730</v>
      </c>
      <c r="D456" s="78" t="s">
        <v>4518</v>
      </c>
      <c r="E456" s="83">
        <v>657.15</v>
      </c>
      <c r="F456" s="85">
        <v>276.00299999999999</v>
      </c>
    </row>
    <row r="457" spans="1:6" x14ac:dyDescent="0.25">
      <c r="A457" s="84" t="s">
        <v>4031</v>
      </c>
      <c r="B457" s="78" t="s">
        <v>5729</v>
      </c>
      <c r="C457" s="78" t="s">
        <v>5730</v>
      </c>
      <c r="D457" s="78" t="s">
        <v>4519</v>
      </c>
      <c r="E457" s="83">
        <v>1012.31</v>
      </c>
      <c r="F457" s="85">
        <v>425.17019999999997</v>
      </c>
    </row>
    <row r="458" spans="1:6" x14ac:dyDescent="0.25">
      <c r="A458" s="84" t="s">
        <v>4032</v>
      </c>
      <c r="B458" s="78" t="s">
        <v>5729</v>
      </c>
      <c r="C458" s="78" t="s">
        <v>5730</v>
      </c>
      <c r="D458" s="78" t="s">
        <v>4520</v>
      </c>
      <c r="E458" s="83">
        <v>954.85</v>
      </c>
      <c r="F458" s="85">
        <v>401.03699999999998</v>
      </c>
    </row>
    <row r="459" spans="1:6" x14ac:dyDescent="0.25">
      <c r="A459" s="84" t="s">
        <v>3606</v>
      </c>
      <c r="B459" s="78" t="s">
        <v>5731</v>
      </c>
      <c r="C459" s="78" t="s">
        <v>5731</v>
      </c>
      <c r="D459" s="78" t="s">
        <v>4094</v>
      </c>
      <c r="E459" s="83">
        <v>139.08000000000001</v>
      </c>
      <c r="F459" s="85">
        <v>58.413600000000002</v>
      </c>
    </row>
    <row r="460" spans="1:6" x14ac:dyDescent="0.25">
      <c r="A460" s="84" t="s">
        <v>3607</v>
      </c>
      <c r="B460" s="78" t="s">
        <v>5731</v>
      </c>
      <c r="C460" s="78" t="s">
        <v>5731</v>
      </c>
      <c r="D460" s="78" t="s">
        <v>4095</v>
      </c>
      <c r="E460" s="83">
        <v>151.19</v>
      </c>
      <c r="F460" s="85">
        <v>63.499799999999993</v>
      </c>
    </row>
    <row r="461" spans="1:6" x14ac:dyDescent="0.25">
      <c r="A461" s="84" t="s">
        <v>3608</v>
      </c>
      <c r="B461" s="78" t="s">
        <v>5731</v>
      </c>
      <c r="C461" s="78" t="s">
        <v>5731</v>
      </c>
      <c r="D461" s="78" t="s">
        <v>4096</v>
      </c>
      <c r="E461" s="83">
        <v>90.71</v>
      </c>
      <c r="F461" s="85">
        <v>38.098199999999999</v>
      </c>
    </row>
    <row r="462" spans="1:6" x14ac:dyDescent="0.25">
      <c r="A462" s="84" t="s">
        <v>3609</v>
      </c>
      <c r="B462" s="78" t="s">
        <v>5731</v>
      </c>
      <c r="C462" s="78" t="s">
        <v>5731</v>
      </c>
      <c r="D462" s="78" t="s">
        <v>4097</v>
      </c>
      <c r="E462" s="83">
        <v>133.05000000000001</v>
      </c>
      <c r="F462" s="85">
        <v>55.881</v>
      </c>
    </row>
    <row r="463" spans="1:6" x14ac:dyDescent="0.25">
      <c r="A463" s="84" t="s">
        <v>3610</v>
      </c>
      <c r="B463" s="78" t="s">
        <v>5731</v>
      </c>
      <c r="C463" s="78" t="s">
        <v>5731</v>
      </c>
      <c r="D463" s="78" t="s">
        <v>4098</v>
      </c>
      <c r="E463" s="83">
        <v>147.9</v>
      </c>
      <c r="F463" s="85">
        <v>62.118000000000002</v>
      </c>
    </row>
    <row r="464" spans="1:6" x14ac:dyDescent="0.25">
      <c r="A464" s="84" t="s">
        <v>3611</v>
      </c>
      <c r="B464" s="78" t="s">
        <v>5731</v>
      </c>
      <c r="C464" s="78" t="s">
        <v>5731</v>
      </c>
      <c r="D464" s="78" t="s">
        <v>4099</v>
      </c>
      <c r="E464" s="83">
        <v>133.05000000000001</v>
      </c>
      <c r="F464" s="85">
        <v>55.881</v>
      </c>
    </row>
    <row r="465" spans="1:6" x14ac:dyDescent="0.25">
      <c r="A465" s="84" t="s">
        <v>3612</v>
      </c>
      <c r="B465" s="78" t="s">
        <v>5731</v>
      </c>
      <c r="C465" s="78" t="s">
        <v>5731</v>
      </c>
      <c r="D465" s="78" t="s">
        <v>4100</v>
      </c>
      <c r="E465" s="83">
        <v>139.08000000000001</v>
      </c>
      <c r="F465" s="85">
        <v>58.413600000000002</v>
      </c>
    </row>
    <row r="466" spans="1:6" x14ac:dyDescent="0.25">
      <c r="A466" s="84" t="s">
        <v>3613</v>
      </c>
      <c r="B466" s="78" t="s">
        <v>5731</v>
      </c>
      <c r="C466" s="78" t="s">
        <v>5731</v>
      </c>
      <c r="D466" s="78" t="s">
        <v>4101</v>
      </c>
      <c r="E466" s="83">
        <v>144.9</v>
      </c>
      <c r="F466" s="85">
        <v>60.857999999999997</v>
      </c>
    </row>
    <row r="467" spans="1:6" x14ac:dyDescent="0.25">
      <c r="A467" s="84" t="s">
        <v>3614</v>
      </c>
      <c r="B467" s="78" t="s">
        <v>5731</v>
      </c>
      <c r="C467" s="78" t="s">
        <v>5731</v>
      </c>
      <c r="D467" s="78" t="s">
        <v>4102</v>
      </c>
      <c r="E467" s="83">
        <v>51.41</v>
      </c>
      <c r="F467" s="85">
        <v>21.592199999999998</v>
      </c>
    </row>
    <row r="468" spans="1:6" x14ac:dyDescent="0.25">
      <c r="A468" s="84" t="s">
        <v>3615</v>
      </c>
      <c r="B468" s="78" t="s">
        <v>5731</v>
      </c>
      <c r="C468" s="78" t="s">
        <v>5731</v>
      </c>
      <c r="D468" s="78" t="s">
        <v>4103</v>
      </c>
      <c r="E468" s="83">
        <v>78.61</v>
      </c>
      <c r="F468" s="85">
        <v>33.016199999999998</v>
      </c>
    </row>
    <row r="469" spans="1:6" x14ac:dyDescent="0.25">
      <c r="A469" s="84" t="s">
        <v>3616</v>
      </c>
      <c r="B469" s="78" t="s">
        <v>5731</v>
      </c>
      <c r="C469" s="78" t="s">
        <v>5731</v>
      </c>
      <c r="D469" s="78" t="s">
        <v>4104</v>
      </c>
      <c r="E469" s="83">
        <v>90.71</v>
      </c>
      <c r="F469" s="85">
        <v>38.098199999999999</v>
      </c>
    </row>
    <row r="470" spans="1:6" x14ac:dyDescent="0.25">
      <c r="A470" s="84" t="s">
        <v>3617</v>
      </c>
      <c r="B470" s="78" t="s">
        <v>5731</v>
      </c>
      <c r="C470" s="78" t="s">
        <v>5731</v>
      </c>
      <c r="D470" s="78" t="s">
        <v>4105</v>
      </c>
      <c r="E470" s="83">
        <v>99.78</v>
      </c>
      <c r="F470" s="85">
        <v>41.907600000000002</v>
      </c>
    </row>
    <row r="471" spans="1:6" x14ac:dyDescent="0.25">
      <c r="A471" s="84" t="s">
        <v>3618</v>
      </c>
      <c r="B471" s="78" t="s">
        <v>5731</v>
      </c>
      <c r="C471" s="78" t="s">
        <v>5731</v>
      </c>
      <c r="D471" s="78" t="s">
        <v>4106</v>
      </c>
      <c r="E471" s="83">
        <v>116.4</v>
      </c>
      <c r="F471" s="85">
        <v>48.887999999999998</v>
      </c>
    </row>
    <row r="472" spans="1:6" x14ac:dyDescent="0.25">
      <c r="A472" s="84" t="s">
        <v>3619</v>
      </c>
      <c r="B472" s="78" t="s">
        <v>5731</v>
      </c>
      <c r="C472" s="78" t="s">
        <v>5731</v>
      </c>
      <c r="D472" s="78" t="s">
        <v>4107</v>
      </c>
      <c r="E472" s="83">
        <v>126.99</v>
      </c>
      <c r="F472" s="85">
        <v>53.335799999999999</v>
      </c>
    </row>
    <row r="473" spans="1:6" x14ac:dyDescent="0.25">
      <c r="A473" s="84" t="s">
        <v>3620</v>
      </c>
      <c r="B473" s="78" t="s">
        <v>5731</v>
      </c>
      <c r="C473" s="78" t="s">
        <v>5731</v>
      </c>
      <c r="D473" s="78" t="s">
        <v>4108</v>
      </c>
      <c r="E473" s="83">
        <v>126.99</v>
      </c>
      <c r="F473" s="85">
        <v>53.335799999999999</v>
      </c>
    </row>
    <row r="474" spans="1:6" x14ac:dyDescent="0.25">
      <c r="A474" s="84" t="s">
        <v>3635</v>
      </c>
      <c r="B474" s="78" t="s">
        <v>5732</v>
      </c>
      <c r="C474" s="78" t="s">
        <v>5733</v>
      </c>
      <c r="D474" s="78" t="s">
        <v>4123</v>
      </c>
      <c r="E474" s="83">
        <v>272.27999999999997</v>
      </c>
      <c r="F474" s="85">
        <v>114.35759999999999</v>
      </c>
    </row>
    <row r="475" spans="1:6" x14ac:dyDescent="0.25">
      <c r="A475" s="84" t="s">
        <v>3636</v>
      </c>
      <c r="B475" s="78" t="s">
        <v>5732</v>
      </c>
      <c r="C475" s="78" t="s">
        <v>5733</v>
      </c>
      <c r="D475" s="78" t="s">
        <v>4124</v>
      </c>
      <c r="E475" s="83">
        <v>516.11</v>
      </c>
      <c r="F475" s="85">
        <v>216.7662</v>
      </c>
    </row>
    <row r="476" spans="1:6" x14ac:dyDescent="0.25">
      <c r="A476" s="84" t="s">
        <v>3637</v>
      </c>
      <c r="B476" s="78" t="s">
        <v>5732</v>
      </c>
      <c r="C476" s="78" t="s">
        <v>5733</v>
      </c>
      <c r="D476" s="78" t="s">
        <v>4125</v>
      </c>
      <c r="E476" s="83">
        <v>597.63</v>
      </c>
      <c r="F476" s="85">
        <v>251.00459999999998</v>
      </c>
    </row>
    <row r="477" spans="1:6" x14ac:dyDescent="0.25">
      <c r="A477" s="84" t="s">
        <v>3638</v>
      </c>
      <c r="B477" s="78" t="s">
        <v>5732</v>
      </c>
      <c r="C477" s="78" t="s">
        <v>5733</v>
      </c>
      <c r="D477" s="78" t="s">
        <v>4126</v>
      </c>
      <c r="E477" s="83">
        <v>790.03</v>
      </c>
      <c r="F477" s="85">
        <v>331.81259999999997</v>
      </c>
    </row>
    <row r="478" spans="1:6" x14ac:dyDescent="0.25">
      <c r="A478" s="84" t="s">
        <v>3639</v>
      </c>
      <c r="B478" s="78" t="s">
        <v>5732</v>
      </c>
      <c r="C478" s="78" t="s">
        <v>5733</v>
      </c>
      <c r="D478" s="78" t="s">
        <v>4127</v>
      </c>
      <c r="E478" s="83">
        <v>564.69000000000005</v>
      </c>
      <c r="F478" s="85">
        <v>237.16980000000001</v>
      </c>
    </row>
    <row r="479" spans="1:6" x14ac:dyDescent="0.25">
      <c r="A479" s="84" t="s">
        <v>3640</v>
      </c>
      <c r="B479" s="78" t="s">
        <v>5732</v>
      </c>
      <c r="C479" s="78" t="s">
        <v>5733</v>
      </c>
      <c r="D479" s="78" t="s">
        <v>4128</v>
      </c>
      <c r="E479" s="83">
        <v>675.37</v>
      </c>
      <c r="F479" s="85">
        <v>283.65539999999999</v>
      </c>
    </row>
    <row r="480" spans="1:6" x14ac:dyDescent="0.25">
      <c r="A480" s="84" t="s">
        <v>3641</v>
      </c>
      <c r="B480" s="78" t="s">
        <v>5732</v>
      </c>
      <c r="C480" s="78" t="s">
        <v>5733</v>
      </c>
      <c r="D480" s="78" t="s">
        <v>4129</v>
      </c>
      <c r="E480" s="83">
        <v>859.03</v>
      </c>
      <c r="F480" s="85">
        <v>360.79259999999999</v>
      </c>
    </row>
    <row r="481" spans="1:6" x14ac:dyDescent="0.25">
      <c r="A481" s="84" t="s">
        <v>3573</v>
      </c>
      <c r="B481" s="78" t="s">
        <v>5734</v>
      </c>
      <c r="C481" s="78" t="s">
        <v>5735</v>
      </c>
      <c r="D481" s="78" t="s">
        <v>4061</v>
      </c>
      <c r="E481" s="83">
        <v>20.54</v>
      </c>
      <c r="F481" s="85">
        <v>8.6267999999999994</v>
      </c>
    </row>
    <row r="482" spans="1:6" x14ac:dyDescent="0.25">
      <c r="A482" s="84" t="s">
        <v>3574</v>
      </c>
      <c r="B482" s="78" t="s">
        <v>5734</v>
      </c>
      <c r="C482" s="78" t="s">
        <v>5735</v>
      </c>
      <c r="D482" s="78" t="s">
        <v>4062</v>
      </c>
      <c r="E482" s="83">
        <v>25.69</v>
      </c>
      <c r="F482" s="85">
        <v>10.7898</v>
      </c>
    </row>
    <row r="483" spans="1:6" x14ac:dyDescent="0.25">
      <c r="A483" s="84" t="s">
        <v>3575</v>
      </c>
      <c r="B483" s="78" t="s">
        <v>5734</v>
      </c>
      <c r="C483" s="78" t="s">
        <v>5735</v>
      </c>
      <c r="D483" s="78" t="s">
        <v>4063</v>
      </c>
      <c r="E483" s="83">
        <v>35.97</v>
      </c>
      <c r="F483" s="85">
        <v>15.107399999999998</v>
      </c>
    </row>
    <row r="484" spans="1:6" x14ac:dyDescent="0.25">
      <c r="A484" s="84" t="s">
        <v>3576</v>
      </c>
      <c r="B484" s="78" t="s">
        <v>5734</v>
      </c>
      <c r="C484" s="78" t="s">
        <v>5735</v>
      </c>
      <c r="D484" s="78" t="s">
        <v>4064</v>
      </c>
      <c r="E484" s="83">
        <v>51.41</v>
      </c>
      <c r="F484" s="85">
        <v>21.592199999999998</v>
      </c>
    </row>
    <row r="485" spans="1:6" x14ac:dyDescent="0.25">
      <c r="A485" s="84" t="s">
        <v>3577</v>
      </c>
      <c r="B485" s="78" t="s">
        <v>5734</v>
      </c>
      <c r="C485" s="78" t="s">
        <v>5735</v>
      </c>
      <c r="D485" s="78" t="s">
        <v>4065</v>
      </c>
      <c r="E485" s="83">
        <v>66.81</v>
      </c>
      <c r="F485" s="85">
        <v>28.060199999999998</v>
      </c>
    </row>
    <row r="486" spans="1:6" x14ac:dyDescent="0.25">
      <c r="A486" s="84" t="s">
        <v>3578</v>
      </c>
      <c r="B486" s="78" t="s">
        <v>5734</v>
      </c>
      <c r="C486" s="78" t="s">
        <v>5735</v>
      </c>
      <c r="D486" s="78" t="s">
        <v>4066</v>
      </c>
      <c r="E486" s="83">
        <v>18.43</v>
      </c>
      <c r="F486" s="85">
        <v>7.7405999999999997</v>
      </c>
    </row>
    <row r="487" spans="1:6" x14ac:dyDescent="0.25">
      <c r="A487" s="84" t="s">
        <v>3579</v>
      </c>
      <c r="B487" s="78" t="s">
        <v>5734</v>
      </c>
      <c r="C487" s="78" t="s">
        <v>5735</v>
      </c>
      <c r="D487" s="78" t="s">
        <v>4067</v>
      </c>
      <c r="E487" s="83">
        <v>20.54</v>
      </c>
      <c r="F487" s="85">
        <v>8.6267999999999994</v>
      </c>
    </row>
    <row r="488" spans="1:6" x14ac:dyDescent="0.25">
      <c r="A488" s="84" t="s">
        <v>3580</v>
      </c>
      <c r="B488" s="78" t="s">
        <v>5734</v>
      </c>
      <c r="C488" s="78" t="s">
        <v>5735</v>
      </c>
      <c r="D488" s="78" t="s">
        <v>4068</v>
      </c>
      <c r="E488" s="83">
        <v>30.85</v>
      </c>
      <c r="F488" s="85">
        <v>12.957000000000001</v>
      </c>
    </row>
    <row r="489" spans="1:6" x14ac:dyDescent="0.25">
      <c r="A489" s="84" t="s">
        <v>3581</v>
      </c>
      <c r="B489" s="78" t="s">
        <v>5734</v>
      </c>
      <c r="C489" s="78" t="s">
        <v>5735</v>
      </c>
      <c r="D489" s="78" t="s">
        <v>4069</v>
      </c>
      <c r="E489" s="83">
        <v>35.97</v>
      </c>
      <c r="F489" s="85">
        <v>15.107399999999998</v>
      </c>
    </row>
    <row r="490" spans="1:6" x14ac:dyDescent="0.25">
      <c r="A490" s="84" t="s">
        <v>3582</v>
      </c>
      <c r="B490" s="78" t="s">
        <v>5734</v>
      </c>
      <c r="C490" s="78" t="s">
        <v>5735</v>
      </c>
      <c r="D490" s="78" t="s">
        <v>4070</v>
      </c>
      <c r="E490" s="83">
        <v>35.97</v>
      </c>
      <c r="F490" s="85">
        <v>15.107399999999998</v>
      </c>
    </row>
    <row r="491" spans="1:6" x14ac:dyDescent="0.25">
      <c r="A491" s="84" t="s">
        <v>3583</v>
      </c>
      <c r="B491" s="78" t="s">
        <v>5734</v>
      </c>
      <c r="C491" s="78" t="s">
        <v>5735</v>
      </c>
      <c r="D491" s="78" t="s">
        <v>4071</v>
      </c>
      <c r="E491" s="83">
        <v>35.97</v>
      </c>
      <c r="F491" s="85">
        <v>15.107399999999998</v>
      </c>
    </row>
    <row r="492" spans="1:6" x14ac:dyDescent="0.25">
      <c r="A492" s="84" t="s">
        <v>3584</v>
      </c>
      <c r="B492" s="78" t="s">
        <v>5734</v>
      </c>
      <c r="C492" s="78" t="s">
        <v>5735</v>
      </c>
      <c r="D492" s="78" t="s">
        <v>4072</v>
      </c>
      <c r="E492" s="83">
        <v>46.23</v>
      </c>
      <c r="F492" s="85">
        <v>19.416599999999999</v>
      </c>
    </row>
    <row r="493" spans="1:6" x14ac:dyDescent="0.25">
      <c r="A493" s="84" t="s">
        <v>3585</v>
      </c>
      <c r="B493" s="78" t="s">
        <v>5734</v>
      </c>
      <c r="C493" s="78" t="s">
        <v>5735</v>
      </c>
      <c r="D493" s="78" t="s">
        <v>4073</v>
      </c>
      <c r="E493" s="83">
        <v>51.41</v>
      </c>
      <c r="F493" s="85">
        <v>21.592199999999998</v>
      </c>
    </row>
    <row r="494" spans="1:6" x14ac:dyDescent="0.25">
      <c r="A494" s="84" t="s">
        <v>3586</v>
      </c>
      <c r="B494" s="78" t="s">
        <v>5734</v>
      </c>
      <c r="C494" s="78" t="s">
        <v>5735</v>
      </c>
      <c r="D494" s="78" t="s">
        <v>4074</v>
      </c>
      <c r="E494" s="83">
        <v>46.23</v>
      </c>
      <c r="F494" s="85">
        <v>19.416599999999999</v>
      </c>
    </row>
    <row r="495" spans="1:6" x14ac:dyDescent="0.25">
      <c r="A495" s="84" t="s">
        <v>3560</v>
      </c>
      <c r="B495" s="78" t="s">
        <v>5736</v>
      </c>
      <c r="C495" s="78" t="s">
        <v>4528</v>
      </c>
      <c r="D495" s="78" t="s">
        <v>4048</v>
      </c>
      <c r="E495" s="83">
        <v>0.01</v>
      </c>
      <c r="F495" s="85">
        <v>4.1999999999999997E-3</v>
      </c>
    </row>
    <row r="496" spans="1:6" x14ac:dyDescent="0.25">
      <c r="A496" s="84" t="s">
        <v>3561</v>
      </c>
      <c r="B496" s="78" t="s">
        <v>5736</v>
      </c>
      <c r="C496" s="78" t="s">
        <v>4528</v>
      </c>
      <c r="D496" s="78" t="s">
        <v>4049</v>
      </c>
      <c r="E496" s="83">
        <v>0.01</v>
      </c>
      <c r="F496" s="85">
        <v>4.1999999999999997E-3</v>
      </c>
    </row>
    <row r="497" spans="1:6" x14ac:dyDescent="0.25">
      <c r="A497" s="84" t="s">
        <v>3562</v>
      </c>
      <c r="B497" s="78" t="s">
        <v>5736</v>
      </c>
      <c r="C497" s="78" t="s">
        <v>4528</v>
      </c>
      <c r="D497" s="78" t="s">
        <v>4050</v>
      </c>
      <c r="E497" s="83">
        <v>0.01</v>
      </c>
      <c r="F497" s="85">
        <v>4.1999999999999997E-3</v>
      </c>
    </row>
    <row r="498" spans="1:6" x14ac:dyDescent="0.25">
      <c r="A498" s="84" t="s">
        <v>3563</v>
      </c>
      <c r="B498" s="78" t="s">
        <v>5736</v>
      </c>
      <c r="C498" s="78" t="s">
        <v>4528</v>
      </c>
      <c r="D498" s="78" t="s">
        <v>4051</v>
      </c>
      <c r="E498" s="83">
        <v>0.01</v>
      </c>
      <c r="F498" s="85">
        <v>4.1999999999999997E-3</v>
      </c>
    </row>
    <row r="499" spans="1:6" x14ac:dyDescent="0.25">
      <c r="A499" s="84" t="s">
        <v>3564</v>
      </c>
      <c r="B499" s="78" t="s">
        <v>5736</v>
      </c>
      <c r="C499" s="78" t="s">
        <v>4528</v>
      </c>
      <c r="D499" s="78" t="s">
        <v>4052</v>
      </c>
      <c r="E499" s="83">
        <v>0.01</v>
      </c>
      <c r="F499" s="85">
        <v>4.1999999999999997E-3</v>
      </c>
    </row>
    <row r="500" spans="1:6" x14ac:dyDescent="0.25">
      <c r="A500" s="84" t="s">
        <v>3565</v>
      </c>
      <c r="B500" s="78" t="s">
        <v>5736</v>
      </c>
      <c r="C500" s="78" t="s">
        <v>4528</v>
      </c>
      <c r="D500" s="78" t="s">
        <v>4053</v>
      </c>
      <c r="E500" s="83">
        <v>0.01</v>
      </c>
      <c r="F500" s="85">
        <v>4.1999999999999997E-3</v>
      </c>
    </row>
    <row r="501" spans="1:6" x14ac:dyDescent="0.25">
      <c r="A501" s="84" t="s">
        <v>3566</v>
      </c>
      <c r="B501" s="78" t="s">
        <v>5736</v>
      </c>
      <c r="C501" s="78" t="s">
        <v>4528</v>
      </c>
      <c r="D501" s="78" t="s">
        <v>4054</v>
      </c>
      <c r="E501" s="83">
        <v>0.01</v>
      </c>
      <c r="F501" s="85">
        <v>4.1999999999999997E-3</v>
      </c>
    </row>
    <row r="502" spans="1:6" x14ac:dyDescent="0.25">
      <c r="A502" s="84" t="s">
        <v>3567</v>
      </c>
      <c r="B502" s="78" t="s">
        <v>5736</v>
      </c>
      <c r="C502" s="78" t="s">
        <v>4528</v>
      </c>
      <c r="D502" s="78" t="s">
        <v>4055</v>
      </c>
      <c r="E502" s="83">
        <v>0.01</v>
      </c>
      <c r="F502" s="85">
        <v>4.1999999999999997E-3</v>
      </c>
    </row>
    <row r="503" spans="1:6" x14ac:dyDescent="0.25">
      <c r="A503" s="84" t="s">
        <v>3568</v>
      </c>
      <c r="B503" s="78" t="s">
        <v>5736</v>
      </c>
      <c r="C503" s="78" t="s">
        <v>4528</v>
      </c>
      <c r="D503" s="78" t="s">
        <v>4056</v>
      </c>
      <c r="E503" s="83">
        <v>0.01</v>
      </c>
      <c r="F503" s="85">
        <v>4.1999999999999997E-3</v>
      </c>
    </row>
    <row r="504" spans="1:6" x14ac:dyDescent="0.25">
      <c r="A504" s="84" t="s">
        <v>3569</v>
      </c>
      <c r="B504" s="78" t="s">
        <v>5736</v>
      </c>
      <c r="C504" s="78" t="s">
        <v>4528</v>
      </c>
      <c r="D504" s="78" t="s">
        <v>4057</v>
      </c>
      <c r="E504" s="83">
        <v>0.01</v>
      </c>
      <c r="F504" s="85">
        <v>4.1999999999999997E-3</v>
      </c>
    </row>
    <row r="505" spans="1:6" x14ac:dyDescent="0.25">
      <c r="A505" s="84" t="s">
        <v>3570</v>
      </c>
      <c r="B505" s="78" t="s">
        <v>5736</v>
      </c>
      <c r="C505" s="78" t="s">
        <v>4528</v>
      </c>
      <c r="D505" s="78" t="s">
        <v>4058</v>
      </c>
      <c r="E505" s="83">
        <v>0.01</v>
      </c>
      <c r="F505" s="85">
        <v>4.1999999999999997E-3</v>
      </c>
    </row>
    <row r="506" spans="1:6" x14ac:dyDescent="0.25">
      <c r="A506" s="84" t="s">
        <v>3571</v>
      </c>
      <c r="B506" s="78" t="s">
        <v>5736</v>
      </c>
      <c r="C506" s="78" t="s">
        <v>4528</v>
      </c>
      <c r="D506" s="78" t="s">
        <v>4059</v>
      </c>
      <c r="E506" s="83">
        <v>0.01</v>
      </c>
      <c r="F506" s="85">
        <v>4.1999999999999997E-3</v>
      </c>
    </row>
    <row r="507" spans="1:6" x14ac:dyDescent="0.25">
      <c r="A507" s="84" t="s">
        <v>3572</v>
      </c>
      <c r="B507" s="78" t="s">
        <v>5736</v>
      </c>
      <c r="C507" s="78" t="s">
        <v>4528</v>
      </c>
      <c r="D507" s="78" t="s">
        <v>4060</v>
      </c>
      <c r="E507" s="83">
        <v>0.01</v>
      </c>
      <c r="F507" s="85">
        <v>4.1999999999999997E-3</v>
      </c>
    </row>
    <row r="508" spans="1:6" x14ac:dyDescent="0.25">
      <c r="A508" s="84" t="s">
        <v>3587</v>
      </c>
      <c r="B508" s="78" t="s">
        <v>5737</v>
      </c>
      <c r="C508" s="78" t="s">
        <v>4682</v>
      </c>
      <c r="D508" s="78" t="s">
        <v>4075</v>
      </c>
      <c r="E508" s="83">
        <v>163</v>
      </c>
      <c r="F508" s="85">
        <v>68.459999999999994</v>
      </c>
    </row>
    <row r="509" spans="1:6" x14ac:dyDescent="0.25">
      <c r="A509" s="84" t="s">
        <v>3588</v>
      </c>
      <c r="B509" s="78" t="s">
        <v>5737</v>
      </c>
      <c r="C509" s="78" t="s">
        <v>4682</v>
      </c>
      <c r="D509" s="78" t="s">
        <v>4076</v>
      </c>
      <c r="E509" s="83">
        <v>148</v>
      </c>
      <c r="F509" s="85">
        <v>62.16</v>
      </c>
    </row>
    <row r="510" spans="1:6" x14ac:dyDescent="0.25">
      <c r="A510" s="84" t="s">
        <v>3589</v>
      </c>
      <c r="B510" s="78" t="s">
        <v>5737</v>
      </c>
      <c r="C510" s="78" t="s">
        <v>4682</v>
      </c>
      <c r="D510" s="78" t="s">
        <v>4077</v>
      </c>
      <c r="E510" s="83">
        <v>108</v>
      </c>
      <c r="F510" s="85">
        <v>45.36</v>
      </c>
    </row>
    <row r="511" spans="1:6" x14ac:dyDescent="0.25">
      <c r="A511" s="84" t="s">
        <v>3590</v>
      </c>
      <c r="B511" s="78" t="s">
        <v>5737</v>
      </c>
      <c r="C511" s="78" t="s">
        <v>4682</v>
      </c>
      <c r="D511" s="78" t="s">
        <v>4078</v>
      </c>
      <c r="E511" s="83">
        <v>116</v>
      </c>
      <c r="F511" s="85">
        <v>48.72</v>
      </c>
    </row>
    <row r="512" spans="1:6" x14ac:dyDescent="0.25">
      <c r="A512" s="84" t="s">
        <v>3591</v>
      </c>
      <c r="B512" s="78" t="s">
        <v>5737</v>
      </c>
      <c r="C512" s="78" t="s">
        <v>4682</v>
      </c>
      <c r="D512" s="78" t="s">
        <v>4079</v>
      </c>
      <c r="E512" s="83">
        <v>136</v>
      </c>
      <c r="F512" s="85">
        <v>57.12</v>
      </c>
    </row>
    <row r="513" spans="1:6" x14ac:dyDescent="0.25">
      <c r="A513" s="84" t="s">
        <v>3592</v>
      </c>
      <c r="B513" s="78" t="s">
        <v>5737</v>
      </c>
      <c r="C513" s="78" t="s">
        <v>4682</v>
      </c>
      <c r="D513" s="78" t="s">
        <v>4080</v>
      </c>
      <c r="E513" s="83">
        <v>130</v>
      </c>
      <c r="F513" s="85">
        <v>54.6</v>
      </c>
    </row>
    <row r="514" spans="1:6" x14ac:dyDescent="0.25">
      <c r="A514" s="84" t="s">
        <v>3593</v>
      </c>
      <c r="B514" s="78" t="s">
        <v>5737</v>
      </c>
      <c r="C514" s="78" t="s">
        <v>4682</v>
      </c>
      <c r="D514" s="78" t="s">
        <v>4081</v>
      </c>
      <c r="E514" s="83">
        <v>148</v>
      </c>
      <c r="F514" s="85">
        <v>62.16</v>
      </c>
    </row>
    <row r="515" spans="1:6" x14ac:dyDescent="0.25">
      <c r="A515" s="84" t="s">
        <v>3594</v>
      </c>
      <c r="B515" s="78" t="s">
        <v>5738</v>
      </c>
      <c r="C515" s="78" t="s">
        <v>4682</v>
      </c>
      <c r="D515" s="78" t="s">
        <v>4082</v>
      </c>
      <c r="E515" s="83">
        <v>29</v>
      </c>
      <c r="F515" s="85">
        <v>12.18</v>
      </c>
    </row>
    <row r="516" spans="1:6" x14ac:dyDescent="0.25">
      <c r="A516" s="84" t="s">
        <v>3595</v>
      </c>
      <c r="B516" s="78" t="s">
        <v>5738</v>
      </c>
      <c r="C516" s="78" t="s">
        <v>4682</v>
      </c>
      <c r="D516" s="78" t="s">
        <v>4083</v>
      </c>
      <c r="E516" s="83">
        <v>29</v>
      </c>
      <c r="F516" s="85">
        <v>12.18</v>
      </c>
    </row>
    <row r="517" spans="1:6" x14ac:dyDescent="0.25">
      <c r="A517" s="84" t="s">
        <v>3596</v>
      </c>
      <c r="B517" s="78" t="s">
        <v>5738</v>
      </c>
      <c r="C517" s="78" t="s">
        <v>4682</v>
      </c>
      <c r="D517" s="78" t="s">
        <v>4084</v>
      </c>
      <c r="E517" s="83">
        <v>33</v>
      </c>
      <c r="F517" s="85">
        <v>13.86</v>
      </c>
    </row>
    <row r="518" spans="1:6" x14ac:dyDescent="0.25">
      <c r="A518" s="84" t="s">
        <v>3597</v>
      </c>
      <c r="B518" s="78" t="s">
        <v>5739</v>
      </c>
      <c r="C518" s="78" t="s">
        <v>4682</v>
      </c>
      <c r="D518" s="78" t="s">
        <v>4085</v>
      </c>
      <c r="E518" s="83">
        <v>375</v>
      </c>
      <c r="F518" s="85">
        <v>157.5</v>
      </c>
    </row>
    <row r="519" spans="1:6" x14ac:dyDescent="0.25">
      <c r="A519" s="84" t="s">
        <v>3598</v>
      </c>
      <c r="B519" s="78" t="s">
        <v>5739</v>
      </c>
      <c r="C519" s="78" t="s">
        <v>4682</v>
      </c>
      <c r="D519" s="78" t="s">
        <v>4086</v>
      </c>
      <c r="E519" s="83">
        <v>40</v>
      </c>
      <c r="F519" s="85">
        <v>16.8</v>
      </c>
    </row>
    <row r="520" spans="1:6" x14ac:dyDescent="0.25">
      <c r="A520" s="84" t="s">
        <v>3599</v>
      </c>
      <c r="B520" s="78" t="s">
        <v>5739</v>
      </c>
      <c r="C520" s="78" t="s">
        <v>4682</v>
      </c>
      <c r="D520" s="78" t="s">
        <v>4087</v>
      </c>
      <c r="E520" s="83">
        <v>40</v>
      </c>
      <c r="F520" s="85">
        <v>16.8</v>
      </c>
    </row>
    <row r="521" spans="1:6" x14ac:dyDescent="0.25">
      <c r="A521" s="84" t="s">
        <v>3600</v>
      </c>
      <c r="B521" s="78" t="s">
        <v>5739</v>
      </c>
      <c r="C521" s="78" t="s">
        <v>4682</v>
      </c>
      <c r="D521" s="78" t="s">
        <v>4088</v>
      </c>
      <c r="E521" s="83">
        <v>40</v>
      </c>
      <c r="F521" s="85">
        <v>16.8</v>
      </c>
    </row>
    <row r="522" spans="1:6" x14ac:dyDescent="0.25">
      <c r="A522" s="84" t="s">
        <v>3601</v>
      </c>
      <c r="B522" s="78" t="s">
        <v>5739</v>
      </c>
      <c r="C522" s="78" t="s">
        <v>4682</v>
      </c>
      <c r="D522" s="78" t="s">
        <v>4089</v>
      </c>
      <c r="E522" s="83">
        <v>40</v>
      </c>
      <c r="F522" s="85">
        <v>16.8</v>
      </c>
    </row>
    <row r="523" spans="1:6" x14ac:dyDescent="0.25">
      <c r="A523" s="84" t="s">
        <v>3602</v>
      </c>
      <c r="B523" s="78" t="s">
        <v>5739</v>
      </c>
      <c r="C523" s="78" t="s">
        <v>4682</v>
      </c>
      <c r="D523" s="78" t="s">
        <v>4090</v>
      </c>
      <c r="E523" s="83">
        <v>40</v>
      </c>
      <c r="F523" s="85">
        <v>16.8</v>
      </c>
    </row>
    <row r="524" spans="1:6" x14ac:dyDescent="0.25">
      <c r="A524" s="84" t="s">
        <v>3603</v>
      </c>
      <c r="B524" s="78" t="s">
        <v>5739</v>
      </c>
      <c r="C524" s="78" t="s">
        <v>4682</v>
      </c>
      <c r="D524" s="78" t="s">
        <v>4091</v>
      </c>
      <c r="E524" s="83">
        <v>40</v>
      </c>
      <c r="F524" s="85">
        <v>16.8</v>
      </c>
    </row>
    <row r="525" spans="1:6" x14ac:dyDescent="0.25">
      <c r="A525" s="84" t="s">
        <v>3604</v>
      </c>
      <c r="B525" s="78" t="s">
        <v>5739</v>
      </c>
      <c r="C525" s="78" t="s">
        <v>4682</v>
      </c>
      <c r="D525" s="78" t="s">
        <v>4092</v>
      </c>
      <c r="E525" s="83">
        <v>40</v>
      </c>
      <c r="F525" s="85">
        <v>16.8</v>
      </c>
    </row>
    <row r="526" spans="1:6" ht="15.75" thickBot="1" x14ac:dyDescent="0.3">
      <c r="A526" s="86" t="s">
        <v>3605</v>
      </c>
      <c r="B526" s="87" t="s">
        <v>5739</v>
      </c>
      <c r="C526" s="87" t="s">
        <v>4682</v>
      </c>
      <c r="D526" s="87" t="s">
        <v>4093</v>
      </c>
      <c r="E526" s="88">
        <v>60</v>
      </c>
      <c r="F526" s="89">
        <v>25.2</v>
      </c>
    </row>
  </sheetData>
  <mergeCells count="5">
    <mergeCell ref="D4:E4"/>
    <mergeCell ref="A1:C3"/>
    <mergeCell ref="D1:F2"/>
    <mergeCell ref="D3:E3"/>
    <mergeCell ref="A4:C4"/>
  </mergeCells>
  <pageMargins left="0.7" right="0.7" top="0.75" bottom="0.75" header="0.3" footer="0.3"/>
  <pageSetup scale="50" orientation="portrait" r:id="rId1"/>
  <headerFooter>
    <oddHeader>&amp;RGFLG3AA4</oddHeader>
    <oddFooter>&amp;RContinental Specialty Tires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43"/>
  <sheetViews>
    <sheetView view="pageBreakPreview" zoomScale="60" zoomScaleNormal="100" workbookViewId="0">
      <selection activeCell="E8" sqref="E8"/>
    </sheetView>
  </sheetViews>
  <sheetFormatPr defaultRowHeight="15" x14ac:dyDescent="0.25"/>
  <cols>
    <col min="1" max="1" width="45.85546875" customWidth="1"/>
    <col min="2" max="2" width="39.28515625" style="1" bestFit="1" customWidth="1"/>
    <col min="3" max="3" width="31.28515625" style="1" customWidth="1"/>
    <col min="4" max="4" width="14.5703125" customWidth="1"/>
    <col min="5" max="5" width="12.7109375" customWidth="1"/>
    <col min="6" max="6" width="16.7109375" customWidth="1"/>
  </cols>
  <sheetData>
    <row r="1" spans="1:6" x14ac:dyDescent="0.25">
      <c r="A1" s="218"/>
      <c r="B1" s="219"/>
      <c r="C1" s="220"/>
      <c r="D1" s="227" t="s">
        <v>4530</v>
      </c>
      <c r="E1" s="228"/>
      <c r="F1" s="229"/>
    </row>
    <row r="2" spans="1:6" ht="15.75" thickBot="1" x14ac:dyDescent="0.3">
      <c r="A2" s="221"/>
      <c r="B2" s="222"/>
      <c r="C2" s="223"/>
      <c r="D2" s="230"/>
      <c r="E2" s="231"/>
      <c r="F2" s="232"/>
    </row>
    <row r="3" spans="1:6" ht="15.75" thickBot="1" x14ac:dyDescent="0.3">
      <c r="A3" s="224"/>
      <c r="B3" s="225"/>
      <c r="C3" s="226"/>
      <c r="D3" s="233" t="s">
        <v>4529</v>
      </c>
      <c r="E3" s="234"/>
      <c r="F3" s="81">
        <v>0.08</v>
      </c>
    </row>
    <row r="4" spans="1:6" ht="15.75" thickBot="1" x14ac:dyDescent="0.3">
      <c r="A4" s="236" t="s">
        <v>5740</v>
      </c>
      <c r="B4" s="237"/>
      <c r="C4" s="238"/>
      <c r="D4" s="216" t="s">
        <v>4525</v>
      </c>
      <c r="E4" s="217"/>
      <c r="F4" s="82">
        <v>0.35</v>
      </c>
    </row>
    <row r="5" spans="1:6" ht="15.75" thickBot="1" x14ac:dyDescent="0.3">
      <c r="A5" s="90" t="s">
        <v>4522</v>
      </c>
      <c r="B5" s="90" t="s">
        <v>4526</v>
      </c>
      <c r="C5" s="90" t="s">
        <v>4527</v>
      </c>
      <c r="D5" s="90" t="s">
        <v>4523</v>
      </c>
      <c r="E5" s="93" t="s">
        <v>4521</v>
      </c>
      <c r="F5" s="94" t="s">
        <v>4524</v>
      </c>
    </row>
    <row r="6" spans="1:6" x14ac:dyDescent="0.25">
      <c r="A6" s="91" t="s">
        <v>4569</v>
      </c>
      <c r="B6" s="91" t="s">
        <v>4683</v>
      </c>
      <c r="C6" s="91" t="s">
        <v>4607</v>
      </c>
      <c r="D6" s="96" t="s">
        <v>4531</v>
      </c>
      <c r="E6" s="92">
        <v>3082.5791855203624</v>
      </c>
      <c r="F6" s="92">
        <v>2003.6764705882356</v>
      </c>
    </row>
    <row r="7" spans="1:6" x14ac:dyDescent="0.25">
      <c r="A7" s="78" t="s">
        <v>4570</v>
      </c>
      <c r="B7" s="91" t="s">
        <v>4683</v>
      </c>
      <c r="C7" s="91" t="s">
        <v>4607</v>
      </c>
      <c r="D7" s="95" t="s">
        <v>4532</v>
      </c>
      <c r="E7" s="92">
        <v>4192.3076923076924</v>
      </c>
      <c r="F7" s="92">
        <v>2725</v>
      </c>
    </row>
    <row r="8" spans="1:6" x14ac:dyDescent="0.25">
      <c r="A8" s="78" t="s">
        <v>4571</v>
      </c>
      <c r="B8" s="91" t="s">
        <v>4683</v>
      </c>
      <c r="C8" s="91" t="s">
        <v>4607</v>
      </c>
      <c r="D8" s="95" t="s">
        <v>4533</v>
      </c>
      <c r="E8" s="92">
        <v>5043.4941176470584</v>
      </c>
      <c r="F8" s="92">
        <v>3278.2711764705882</v>
      </c>
    </row>
    <row r="9" spans="1:6" x14ac:dyDescent="0.25">
      <c r="A9" s="78" t="s">
        <v>4572</v>
      </c>
      <c r="B9" s="91" t="s">
        <v>4683</v>
      </c>
      <c r="C9" s="91" t="s">
        <v>4607</v>
      </c>
      <c r="D9" s="95" t="s">
        <v>4534</v>
      </c>
      <c r="E9" s="92">
        <v>5548.6425339366515</v>
      </c>
      <c r="F9" s="92">
        <v>3606.6176470588234</v>
      </c>
    </row>
    <row r="10" spans="1:6" x14ac:dyDescent="0.25">
      <c r="A10" s="78" t="s">
        <v>4573</v>
      </c>
      <c r="B10" s="91" t="s">
        <v>4683</v>
      </c>
      <c r="C10" s="91" t="s">
        <v>4607</v>
      </c>
      <c r="D10" s="95" t="s">
        <v>4535</v>
      </c>
      <c r="E10" s="92">
        <v>6983.2995475113121</v>
      </c>
      <c r="F10" s="92">
        <v>4539.1447058823533</v>
      </c>
    </row>
    <row r="11" spans="1:6" x14ac:dyDescent="0.25">
      <c r="A11" s="78" t="s">
        <v>4574</v>
      </c>
      <c r="B11" s="91" t="s">
        <v>4683</v>
      </c>
      <c r="C11" s="91" t="s">
        <v>4607</v>
      </c>
      <c r="D11" s="95" t="s">
        <v>4536</v>
      </c>
      <c r="E11" s="92">
        <v>7028.2805429864266</v>
      </c>
      <c r="F11" s="92">
        <v>4568.3823529411775</v>
      </c>
    </row>
    <row r="12" spans="1:6" x14ac:dyDescent="0.25">
      <c r="A12" s="78" t="s">
        <v>4575</v>
      </c>
      <c r="B12" s="91" t="s">
        <v>4683</v>
      </c>
      <c r="C12" s="91" t="s">
        <v>4607</v>
      </c>
      <c r="D12" s="95" t="s">
        <v>4537</v>
      </c>
      <c r="E12" s="92">
        <v>8405.823529411764</v>
      </c>
      <c r="F12" s="92">
        <v>5463.785294117647</v>
      </c>
    </row>
    <row r="13" spans="1:6" x14ac:dyDescent="0.25">
      <c r="A13" s="78" t="s">
        <v>4576</v>
      </c>
      <c r="B13" s="91" t="s">
        <v>4683</v>
      </c>
      <c r="C13" s="78" t="s">
        <v>4608</v>
      </c>
      <c r="D13" s="95" t="s">
        <v>4538</v>
      </c>
      <c r="E13" s="92">
        <v>5918.5520361990957</v>
      </c>
      <c r="F13" s="92">
        <v>3847.0588235294122</v>
      </c>
    </row>
    <row r="14" spans="1:6" x14ac:dyDescent="0.25">
      <c r="A14" s="78" t="s">
        <v>4577</v>
      </c>
      <c r="B14" s="91" t="s">
        <v>4683</v>
      </c>
      <c r="C14" s="78" t="s">
        <v>4608</v>
      </c>
      <c r="D14" s="95" t="s">
        <v>4539</v>
      </c>
      <c r="E14" s="92">
        <v>7644.7963800904981</v>
      </c>
      <c r="F14" s="92">
        <v>4969.1176470588243</v>
      </c>
    </row>
    <row r="15" spans="1:6" x14ac:dyDescent="0.25">
      <c r="A15" s="78" t="s">
        <v>4578</v>
      </c>
      <c r="B15" s="91" t="s">
        <v>4683</v>
      </c>
      <c r="C15" s="78" t="s">
        <v>4608</v>
      </c>
      <c r="D15" s="95" t="s">
        <v>4540</v>
      </c>
      <c r="E15" s="92">
        <v>10234.162895927602</v>
      </c>
      <c r="F15" s="92">
        <v>6652.2058823529414</v>
      </c>
    </row>
    <row r="16" spans="1:6" x14ac:dyDescent="0.25">
      <c r="A16" s="78" t="s">
        <v>4579</v>
      </c>
      <c r="B16" s="78" t="s">
        <v>4684</v>
      </c>
      <c r="C16" s="78" t="s">
        <v>4612</v>
      </c>
      <c r="D16" s="95" t="s">
        <v>4541</v>
      </c>
      <c r="E16" s="92">
        <v>542.53393665158376</v>
      </c>
      <c r="F16" s="92">
        <v>352.64705882352945</v>
      </c>
    </row>
    <row r="17" spans="1:6" x14ac:dyDescent="0.25">
      <c r="A17" s="78" t="s">
        <v>4580</v>
      </c>
      <c r="B17" s="78" t="s">
        <v>4684</v>
      </c>
      <c r="C17" s="78" t="s">
        <v>4612</v>
      </c>
      <c r="D17" s="95" t="s">
        <v>4542</v>
      </c>
      <c r="E17" s="92">
        <v>764.47963800904984</v>
      </c>
      <c r="F17" s="92">
        <v>496.91176470588243</v>
      </c>
    </row>
    <row r="18" spans="1:6" x14ac:dyDescent="0.25">
      <c r="A18" s="78" t="s">
        <v>4581</v>
      </c>
      <c r="B18" s="78" t="s">
        <v>4684</v>
      </c>
      <c r="C18" s="78" t="s">
        <v>4612</v>
      </c>
      <c r="D18" s="95" t="s">
        <v>4543</v>
      </c>
      <c r="E18" s="92">
        <v>764.47963800904984</v>
      </c>
      <c r="F18" s="92">
        <v>496.91176470588243</v>
      </c>
    </row>
    <row r="19" spans="1:6" x14ac:dyDescent="0.25">
      <c r="A19" s="78" t="s">
        <v>4582</v>
      </c>
      <c r="B19" s="78" t="s">
        <v>4684</v>
      </c>
      <c r="C19" s="78" t="s">
        <v>4612</v>
      </c>
      <c r="D19" s="95" t="s">
        <v>4544</v>
      </c>
      <c r="E19" s="92">
        <v>1159.0497737556561</v>
      </c>
      <c r="F19" s="92">
        <v>753.38235294117646</v>
      </c>
    </row>
    <row r="20" spans="1:6" x14ac:dyDescent="0.25">
      <c r="A20" s="78" t="s">
        <v>4583</v>
      </c>
      <c r="B20" s="78" t="s">
        <v>4684</v>
      </c>
      <c r="C20" s="78" t="s">
        <v>4612</v>
      </c>
      <c r="D20" s="95" t="s">
        <v>4545</v>
      </c>
      <c r="E20" s="92">
        <v>1454.9773755656111</v>
      </c>
      <c r="F20" s="92">
        <v>945.73529411764719</v>
      </c>
    </row>
    <row r="21" spans="1:6" x14ac:dyDescent="0.25">
      <c r="A21" s="78" t="s">
        <v>4584</v>
      </c>
      <c r="B21" s="78" t="s">
        <v>4684</v>
      </c>
      <c r="C21" s="78" t="s">
        <v>4612</v>
      </c>
      <c r="D21" s="95" t="s">
        <v>4546</v>
      </c>
      <c r="E21" s="92">
        <v>1775.5656108597288</v>
      </c>
      <c r="F21" s="92">
        <v>1154.1176470588239</v>
      </c>
    </row>
    <row r="22" spans="1:6" x14ac:dyDescent="0.25">
      <c r="A22" s="78" t="s">
        <v>4585</v>
      </c>
      <c r="B22" s="78" t="s">
        <v>4684</v>
      </c>
      <c r="C22" s="78" t="s">
        <v>4612</v>
      </c>
      <c r="D22" s="95" t="s">
        <v>4547</v>
      </c>
      <c r="E22" s="92">
        <v>3082.5791855203624</v>
      </c>
      <c r="F22" s="92">
        <v>2003.6764705882356</v>
      </c>
    </row>
    <row r="23" spans="1:6" x14ac:dyDescent="0.25">
      <c r="A23" s="78" t="s">
        <v>4586</v>
      </c>
      <c r="B23" s="78" t="s">
        <v>4685</v>
      </c>
      <c r="C23" s="78" t="s">
        <v>4611</v>
      </c>
      <c r="D23" s="95" t="s">
        <v>4548</v>
      </c>
      <c r="E23" s="92">
        <v>1405.6561085972853</v>
      </c>
      <c r="F23" s="92">
        <v>913.67647058823547</v>
      </c>
    </row>
    <row r="24" spans="1:6" x14ac:dyDescent="0.25">
      <c r="A24" s="78" t="s">
        <v>4587</v>
      </c>
      <c r="B24" s="78" t="s">
        <v>4685</v>
      </c>
      <c r="C24" s="78" t="s">
        <v>4611</v>
      </c>
      <c r="D24" s="95" t="s">
        <v>4549</v>
      </c>
      <c r="E24" s="92">
        <v>1652.2624434389143</v>
      </c>
      <c r="F24" s="92">
        <v>1073.9705882352944</v>
      </c>
    </row>
    <row r="25" spans="1:6" x14ac:dyDescent="0.25">
      <c r="A25" s="78" t="s">
        <v>4588</v>
      </c>
      <c r="B25" s="78" t="s">
        <v>4685</v>
      </c>
      <c r="C25" s="78" t="s">
        <v>4611</v>
      </c>
      <c r="D25" s="95" t="s">
        <v>4550</v>
      </c>
      <c r="E25" s="92">
        <v>2466.0633484162895</v>
      </c>
      <c r="F25" s="92">
        <v>1602.9411764705883</v>
      </c>
    </row>
    <row r="26" spans="1:6" x14ac:dyDescent="0.25">
      <c r="A26" s="78" t="s">
        <v>4589</v>
      </c>
      <c r="B26" s="78" t="s">
        <v>4685</v>
      </c>
      <c r="C26" s="78" t="s">
        <v>4611</v>
      </c>
      <c r="D26" s="95" t="s">
        <v>4551</v>
      </c>
      <c r="E26" s="92">
        <v>3082.5791855203624</v>
      </c>
      <c r="F26" s="92">
        <v>2003.6764705882356</v>
      </c>
    </row>
    <row r="27" spans="1:6" x14ac:dyDescent="0.25">
      <c r="A27" s="78" t="s">
        <v>4590</v>
      </c>
      <c r="B27" s="78" t="s">
        <v>4685</v>
      </c>
      <c r="C27" s="78" t="s">
        <v>4611</v>
      </c>
      <c r="D27" s="95" t="s">
        <v>4552</v>
      </c>
      <c r="E27" s="92">
        <v>5425.3393665158374</v>
      </c>
      <c r="F27" s="92">
        <v>3526.4705882352946</v>
      </c>
    </row>
    <row r="28" spans="1:6" x14ac:dyDescent="0.25">
      <c r="A28" s="78" t="s">
        <v>4591</v>
      </c>
      <c r="B28" s="78" t="s">
        <v>4685</v>
      </c>
      <c r="C28" s="78" t="s">
        <v>4611</v>
      </c>
      <c r="D28" s="95" t="s">
        <v>4553</v>
      </c>
      <c r="E28" s="92">
        <v>5055.429864253394</v>
      </c>
      <c r="F28" s="92">
        <v>3286.0294117647063</v>
      </c>
    </row>
    <row r="29" spans="1:6" x14ac:dyDescent="0.25">
      <c r="A29" s="78" t="s">
        <v>4592</v>
      </c>
      <c r="B29" s="78" t="s">
        <v>4685</v>
      </c>
      <c r="C29" s="78" t="s">
        <v>4611</v>
      </c>
      <c r="D29" s="95" t="s">
        <v>4554</v>
      </c>
      <c r="E29" s="92">
        <v>6658.3710407239832</v>
      </c>
      <c r="F29" s="92">
        <v>4327.9411764705892</v>
      </c>
    </row>
    <row r="30" spans="1:6" x14ac:dyDescent="0.25">
      <c r="A30" s="78" t="s">
        <v>4593</v>
      </c>
      <c r="B30" s="78" t="s">
        <v>4685</v>
      </c>
      <c r="C30" s="78" t="s">
        <v>4611</v>
      </c>
      <c r="D30" s="95" t="s">
        <v>4555</v>
      </c>
      <c r="E30" s="92">
        <v>7891.4027149321264</v>
      </c>
      <c r="F30" s="92">
        <v>5129.411764705882</v>
      </c>
    </row>
    <row r="31" spans="1:6" x14ac:dyDescent="0.25">
      <c r="A31" s="78" t="s">
        <v>4594</v>
      </c>
      <c r="B31" s="78" t="s">
        <v>4685</v>
      </c>
      <c r="C31" s="78" t="s">
        <v>4611</v>
      </c>
      <c r="D31" s="95" t="s">
        <v>4556</v>
      </c>
      <c r="E31" s="92">
        <v>11713.800904977377</v>
      </c>
      <c r="F31" s="92">
        <v>7613.9705882352955</v>
      </c>
    </row>
    <row r="32" spans="1:6" x14ac:dyDescent="0.25">
      <c r="A32" s="78" t="s">
        <v>4595</v>
      </c>
      <c r="B32" s="78" t="s">
        <v>4685</v>
      </c>
      <c r="C32" s="78" t="s">
        <v>4611</v>
      </c>
      <c r="D32" s="95" t="s">
        <v>4557</v>
      </c>
      <c r="E32" s="92">
        <v>11713.800904977377</v>
      </c>
      <c r="F32" s="92">
        <v>7613.9705882352955</v>
      </c>
    </row>
    <row r="33" spans="1:6" x14ac:dyDescent="0.25">
      <c r="A33" s="78" t="s">
        <v>4596</v>
      </c>
      <c r="B33" s="78" t="s">
        <v>4685</v>
      </c>
      <c r="C33" s="78" t="s">
        <v>4611</v>
      </c>
      <c r="D33" s="95" t="s">
        <v>4558</v>
      </c>
      <c r="E33" s="92">
        <v>13070.135746606336</v>
      </c>
      <c r="F33" s="92">
        <v>8495.5882352941189</v>
      </c>
    </row>
    <row r="34" spans="1:6" x14ac:dyDescent="0.25">
      <c r="A34" s="78" t="s">
        <v>4597</v>
      </c>
      <c r="B34" s="78" t="s">
        <v>4686</v>
      </c>
      <c r="C34" s="78" t="s">
        <v>4609</v>
      </c>
      <c r="D34" s="95" t="s">
        <v>4559</v>
      </c>
      <c r="E34" s="92">
        <v>8110.8823529411775</v>
      </c>
      <c r="F34" s="92">
        <v>5272.0735294117658</v>
      </c>
    </row>
    <row r="35" spans="1:6" x14ac:dyDescent="0.25">
      <c r="A35" s="78" t="s">
        <v>4598</v>
      </c>
      <c r="B35" s="78" t="s">
        <v>4686</v>
      </c>
      <c r="C35" s="78" t="s">
        <v>4609</v>
      </c>
      <c r="D35" s="95" t="s">
        <v>4560</v>
      </c>
      <c r="E35" s="92">
        <v>10232.19004524887</v>
      </c>
      <c r="F35" s="92">
        <v>6650.9235294117652</v>
      </c>
    </row>
    <row r="36" spans="1:6" x14ac:dyDescent="0.25">
      <c r="A36" s="78" t="s">
        <v>4599</v>
      </c>
      <c r="B36" s="78" t="s">
        <v>4686</v>
      </c>
      <c r="C36" s="78" t="s">
        <v>4609</v>
      </c>
      <c r="D36" s="95" t="s">
        <v>4561</v>
      </c>
      <c r="E36" s="92">
        <v>13316.742081447966</v>
      </c>
      <c r="F36" s="92">
        <v>8655.8823529411784</v>
      </c>
    </row>
    <row r="37" spans="1:6" x14ac:dyDescent="0.25">
      <c r="A37" s="78" t="s">
        <v>4600</v>
      </c>
      <c r="B37" s="78" t="s">
        <v>4685</v>
      </c>
      <c r="C37" s="78" t="s">
        <v>4610</v>
      </c>
      <c r="D37" s="95" t="s">
        <v>4562</v>
      </c>
      <c r="E37" s="92">
        <v>863.12217194570144</v>
      </c>
      <c r="F37" s="92">
        <v>561.02941176470597</v>
      </c>
    </row>
    <row r="38" spans="1:6" x14ac:dyDescent="0.25">
      <c r="A38" s="78" t="s">
        <v>4601</v>
      </c>
      <c r="B38" s="78" t="s">
        <v>4685</v>
      </c>
      <c r="C38" s="78" t="s">
        <v>4610</v>
      </c>
      <c r="D38" s="95" t="s">
        <v>4563</v>
      </c>
      <c r="E38" s="92">
        <v>1159.0497737556561</v>
      </c>
      <c r="F38" s="92">
        <v>753.38235294117646</v>
      </c>
    </row>
    <row r="39" spans="1:6" x14ac:dyDescent="0.25">
      <c r="A39" s="78" t="s">
        <v>4602</v>
      </c>
      <c r="B39" s="78" t="s">
        <v>4685</v>
      </c>
      <c r="C39" s="78" t="s">
        <v>4610</v>
      </c>
      <c r="D39" s="95" t="s">
        <v>4564</v>
      </c>
      <c r="E39" s="92">
        <v>1233.0316742081448</v>
      </c>
      <c r="F39" s="92">
        <v>801.47058823529414</v>
      </c>
    </row>
    <row r="40" spans="1:6" x14ac:dyDescent="0.25">
      <c r="A40" s="78" t="s">
        <v>4603</v>
      </c>
      <c r="B40" s="78" t="s">
        <v>4685</v>
      </c>
      <c r="C40" s="78" t="s">
        <v>4610</v>
      </c>
      <c r="D40" s="95" t="s">
        <v>4565</v>
      </c>
      <c r="E40" s="92">
        <v>1898.868778280543</v>
      </c>
      <c r="F40" s="92">
        <v>1234.2647058823529</v>
      </c>
    </row>
    <row r="41" spans="1:6" x14ac:dyDescent="0.25">
      <c r="A41" s="78" t="s">
        <v>4604</v>
      </c>
      <c r="B41" s="78" t="s">
        <v>4685</v>
      </c>
      <c r="C41" s="78" t="s">
        <v>4610</v>
      </c>
      <c r="D41" s="95" t="s">
        <v>4566</v>
      </c>
      <c r="E41" s="92">
        <v>1972.8506787330316</v>
      </c>
      <c r="F41" s="92">
        <v>1282.3529411764705</v>
      </c>
    </row>
    <row r="42" spans="1:6" x14ac:dyDescent="0.25">
      <c r="A42" s="78" t="s">
        <v>4605</v>
      </c>
      <c r="B42" s="78" t="s">
        <v>4685</v>
      </c>
      <c r="C42" s="78" t="s">
        <v>4610</v>
      </c>
      <c r="D42" s="95" t="s">
        <v>4567</v>
      </c>
      <c r="E42" s="92">
        <v>2835.9728506787333</v>
      </c>
      <c r="F42" s="92">
        <v>1843.3823529411766</v>
      </c>
    </row>
    <row r="43" spans="1:6" x14ac:dyDescent="0.25">
      <c r="A43" s="78" t="s">
        <v>4606</v>
      </c>
      <c r="B43" s="78" t="s">
        <v>4685</v>
      </c>
      <c r="C43" s="78" t="s">
        <v>4610</v>
      </c>
      <c r="D43" s="95" t="s">
        <v>4568</v>
      </c>
      <c r="E43" s="92">
        <v>2466.0633484162895</v>
      </c>
      <c r="F43" s="92">
        <v>1602.9411764705883</v>
      </c>
    </row>
  </sheetData>
  <mergeCells count="5">
    <mergeCell ref="A1:C3"/>
    <mergeCell ref="D1:F2"/>
    <mergeCell ref="D3:E3"/>
    <mergeCell ref="D4:E4"/>
    <mergeCell ref="A4:C4"/>
  </mergeCells>
  <pageMargins left="0.7" right="0.7" top="0.75" bottom="0.75" header="0.3" footer="0.3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719721-3f2e-4037-a826-7fe00fbc2e3c">
      <Value>1</Value>
    </TaxCatchAll>
    <EffectiveDate xmlns="0726195c-4e5f-403b-b0e6-5bc4fc6a495f">2019-10-01T11:06:00+00:00</EffectiveDate>
    <Division xmlns="64719721-3f2e-4037-a826-7fe00fbc2e3c">Fleet Management</Division>
    <CategoryDoc xmlns="0726195c-4e5f-403b-b0e6-5bc4fc6a495f">Category 1</CategoryDoc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Fleet Management</TermName>
          <TermId xmlns="http://schemas.microsoft.com/office/infopath/2007/PartnerControls">64683d79-254d-4787-9a4b-3e5290e98347</TermId>
        </TermInfo>
      </Terms>
    </b814ba249d91463a8222dc7318a2e120>
    <DocumentDescription xmlns="0726195c-4e5f-403b-b0e6-5bc4fc6a495f">Contiental Tires Price List-State of Georgia 4.1.2018-3.31.2020</DocumentDescription>
    <TaxKeywordTaxHTField xmlns="64719721-3f2e-4037-a826-7fe00fbc2e3c">
      <Terms xmlns="http://schemas.microsoft.com/office/infopath/2007/PartnerControls"/>
    </TaxKeywordTaxHTField>
    <DisplayPriority xmlns="0726195c-4e5f-403b-b0e6-5bc4fc6a495f">3</DisplayPriority>
  </documentManagement>
</p:properties>
</file>

<file path=customXml/item2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17F17036E0A26A468150F4108B660A17" ma:contentTypeVersion="66" ma:contentTypeDescription="This is used to create DOAS Asset Library" ma:contentTypeScope="" ma:versionID="97bafe909e63ae036003592581dc419f">
  <xsd:schema xmlns:xsd="http://www.w3.org/2001/XMLSchema" xmlns:xs="http://www.w3.org/2001/XMLSchema" xmlns:p="http://schemas.microsoft.com/office/2006/metadata/properties" xmlns:ns2="0726195c-4e5f-403b-b0e6-5bc4fc6a495f" xmlns:ns3="64719721-3f2e-4037-a826-7fe00fbc2e3c" targetNamespace="http://schemas.microsoft.com/office/2006/metadata/properties" ma:root="true" ma:fieldsID="2cc865243443e4d381fc2696fa0243e6" ns2:_="" ns3:_="">
    <xsd:import namespace="0726195c-4e5f-403b-b0e6-5bc4fc6a495f"/>
    <xsd:import namespace="64719721-3f2e-4037-a826-7fe00fbc2e3c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A8AB8-39BF-42B2-AB38-18ED6DC64C9A}"/>
</file>

<file path=customXml/itemProps2.xml><?xml version="1.0" encoding="utf-8"?>
<ds:datastoreItem xmlns:ds="http://schemas.openxmlformats.org/officeDocument/2006/customXml" ds:itemID="{C0B83B58-23C1-4DAB-94D7-BA6EC75A4293}"/>
</file>

<file path=customXml/itemProps3.xml><?xml version="1.0" encoding="utf-8"?>
<ds:datastoreItem xmlns:ds="http://schemas.openxmlformats.org/officeDocument/2006/customXml" ds:itemID="{26554A0B-5D5C-4847-ACD9-44C78D076DB7}"/>
</file>

<file path=customXml/itemProps4.xml><?xml version="1.0" encoding="utf-8"?>
<ds:datastoreItem xmlns:ds="http://schemas.openxmlformats.org/officeDocument/2006/customXml" ds:itemID="{FC2E91BF-F669-411F-A5C2-BAED41D09A2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Confirmation</vt:lpstr>
      <vt:lpstr>Medium Truck</vt:lpstr>
      <vt:lpstr>Passenger &amp; Light Truck</vt:lpstr>
      <vt:lpstr>Specialty Tires</vt:lpstr>
      <vt:lpstr>OTR Tires</vt:lpstr>
      <vt:lpstr>Confirmation!Print_Area</vt:lpstr>
      <vt:lpstr>'Medium Truck'!Print_Area</vt:lpstr>
      <vt:lpstr>'Medium Truck'!Print_Titles</vt:lpstr>
      <vt:lpstr>'OTR Tires'!Print_Titles</vt:lpstr>
      <vt:lpstr>'Passenger &amp; Light Truck'!Print_Titles</vt:lpstr>
      <vt:lpstr>'Specialty Tires'!Print_Titles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Contiental Tires Price List-State of Georgia 4.1.2018-3.31.2020</dc:title>
  <dc:creator>PalumboM</dc:creator>
  <cp:keywords/>
  <cp:lastModifiedBy>Mercier, Eric</cp:lastModifiedBy>
  <cp:lastPrinted>2018-03-27T20:00:58Z</cp:lastPrinted>
  <dcterms:created xsi:type="dcterms:W3CDTF">2018-02-15T16:59:29Z</dcterms:created>
  <dcterms:modified xsi:type="dcterms:W3CDTF">2019-05-10T15:06:01Z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GFLG3AA4- Florida Sheriffs Assoc Revised 3.1.2018-2.28.2019.xlsx</vt:lpwstr>
  </property>
  <property fmtid="{D5CDD505-2E9C-101B-9397-08002B2CF9AE}" pid="3" name="ContentTypeId">
    <vt:lpwstr>0x010100B2029F26138C4BFDA158A626F91E876A0017F17036E0A26A468150F4108B660A17</vt:lpwstr>
  </property>
  <property fmtid="{D5CDD505-2E9C-101B-9397-08002B2CF9AE}" pid="4" name="TaxKeyword">
    <vt:lpwstr/>
  </property>
  <property fmtid="{D5CDD505-2E9C-101B-9397-08002B2CF9AE}" pid="5" name="BusinessServices">
    <vt:lpwstr>1;#Fleet Management|64683d79-254d-4787-9a4b-3e5290e98347</vt:lpwstr>
  </property>
</Properties>
</file>